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B6B" lockStructure="1"/>
  <bookViews>
    <workbookView xWindow="600" yWindow="555" windowWidth="14715" windowHeight="7680"/>
  </bookViews>
  <sheets>
    <sheet name="Daily Cash Projection" sheetId="1" r:id="rId1"/>
  </sheets>
  <externalReferences>
    <externalReference r:id="rId2"/>
    <externalReference r:id="rId3"/>
  </externalReferences>
  <definedNames>
    <definedName name="CATEGORY">[1]codes!$C$2:$C$29</definedName>
    <definedName name="FUNDING">[1]codes!$A$2:$A$29</definedName>
    <definedName name="_xlnm.Print_Titles" localSheetId="0">'Daily Cash Projection'!$1:$5</definedName>
    <definedName name="PROGRAM">[1]codes!$B$2:$B$29</definedName>
    <definedName name="WORK_CAT">[2]codes!$I$2:$I$6</definedName>
  </definedNames>
  <calcPr calcId="145621"/>
</workbook>
</file>

<file path=xl/calcChain.xml><?xml version="1.0" encoding="utf-8"?>
<calcChain xmlns="http://schemas.openxmlformats.org/spreadsheetml/2006/main">
  <c r="AD678" i="1" l="1"/>
  <c r="L678" i="1"/>
  <c r="AD677" i="1"/>
  <c r="L677" i="1"/>
  <c r="AD676" i="1"/>
  <c r="L676" i="1"/>
  <c r="AD675" i="1"/>
  <c r="L675" i="1"/>
  <c r="AD674" i="1"/>
  <c r="H674" i="1"/>
  <c r="L674" i="1" s="1"/>
  <c r="AD673" i="1"/>
  <c r="AD672" i="1"/>
  <c r="H672" i="1"/>
  <c r="L672" i="1" s="1"/>
  <c r="AD671" i="1"/>
  <c r="L671" i="1"/>
  <c r="AD670" i="1"/>
  <c r="L670" i="1"/>
  <c r="AD669" i="1"/>
  <c r="L669" i="1"/>
  <c r="AD668" i="1"/>
  <c r="L668" i="1"/>
  <c r="AD667" i="1"/>
  <c r="L667" i="1"/>
  <c r="AD666" i="1"/>
  <c r="L666" i="1"/>
  <c r="AD665" i="1"/>
  <c r="L665" i="1"/>
  <c r="AD664" i="1"/>
  <c r="L664" i="1"/>
  <c r="AD663" i="1"/>
  <c r="L663" i="1"/>
  <c r="H673" i="1"/>
  <c r="L673" i="1" s="1"/>
  <c r="AD662" i="1"/>
  <c r="H662" i="1"/>
  <c r="L662" i="1" s="1"/>
  <c r="AD661" i="1"/>
  <c r="H661" i="1"/>
  <c r="L661" i="1" s="1"/>
  <c r="AD660" i="1"/>
  <c r="AD659" i="1"/>
  <c r="H659" i="1"/>
  <c r="L659" i="1" s="1"/>
  <c r="AD658" i="1"/>
  <c r="L658" i="1"/>
  <c r="AD657" i="1"/>
  <c r="L657" i="1"/>
  <c r="AD656" i="1"/>
  <c r="L656" i="1"/>
  <c r="AD655" i="1"/>
  <c r="L655" i="1"/>
  <c r="AD654" i="1"/>
  <c r="L654" i="1"/>
  <c r="AD653" i="1"/>
  <c r="L653" i="1"/>
  <c r="AD652" i="1"/>
  <c r="L652" i="1"/>
  <c r="AD651" i="1"/>
  <c r="L651" i="1"/>
  <c r="AD650" i="1"/>
  <c r="L650" i="1"/>
  <c r="AD649" i="1"/>
  <c r="L649" i="1"/>
  <c r="AD648" i="1"/>
  <c r="L648" i="1"/>
  <c r="AD647" i="1"/>
  <c r="L647" i="1"/>
  <c r="AD646" i="1"/>
  <c r="L646" i="1"/>
  <c r="H660" i="1"/>
  <c r="L660" i="1" s="1"/>
  <c r="AD645" i="1"/>
  <c r="L645" i="1"/>
  <c r="AD644" i="1"/>
  <c r="L644" i="1"/>
  <c r="AD643" i="1"/>
  <c r="H643" i="1"/>
  <c r="L643" i="1" s="1"/>
  <c r="AD642" i="1"/>
  <c r="AD641" i="1"/>
  <c r="H641" i="1"/>
  <c r="L641" i="1" s="1"/>
  <c r="AD640" i="1"/>
  <c r="L640" i="1"/>
  <c r="AD639" i="1"/>
  <c r="L639" i="1"/>
  <c r="AD638" i="1"/>
  <c r="L638" i="1"/>
  <c r="AD637" i="1"/>
  <c r="L637" i="1"/>
  <c r="AD636" i="1"/>
  <c r="L636" i="1"/>
  <c r="AD635" i="1"/>
  <c r="L635" i="1"/>
  <c r="AD634" i="1"/>
  <c r="L634" i="1"/>
  <c r="AD633" i="1"/>
  <c r="L633" i="1"/>
  <c r="AD632" i="1"/>
  <c r="L632" i="1"/>
  <c r="H642" i="1"/>
  <c r="L642" i="1" s="1"/>
  <c r="AD631" i="1"/>
  <c r="L631" i="1"/>
  <c r="AD630" i="1"/>
  <c r="H630" i="1"/>
  <c r="L630" i="1" s="1"/>
  <c r="AD629" i="1"/>
  <c r="AD628" i="1"/>
  <c r="H628" i="1"/>
  <c r="L628" i="1" s="1"/>
  <c r="AD627" i="1"/>
  <c r="L627" i="1"/>
  <c r="AD626" i="1"/>
  <c r="L626" i="1"/>
  <c r="AD625" i="1"/>
  <c r="L625" i="1"/>
  <c r="AD624" i="1"/>
  <c r="L624" i="1"/>
  <c r="AD623" i="1"/>
  <c r="L623" i="1"/>
  <c r="AD622" i="1"/>
  <c r="L622" i="1"/>
  <c r="AD621" i="1"/>
  <c r="L621" i="1"/>
  <c r="AD620" i="1"/>
  <c r="L620" i="1"/>
  <c r="AD619" i="1"/>
  <c r="L619" i="1"/>
  <c r="AD618" i="1"/>
  <c r="L618" i="1"/>
  <c r="AD617" i="1"/>
  <c r="L617" i="1"/>
  <c r="AD616" i="1"/>
  <c r="L616" i="1"/>
  <c r="H629" i="1"/>
  <c r="L629" i="1" s="1"/>
  <c r="AD615" i="1"/>
  <c r="L615" i="1"/>
  <c r="AD614" i="1"/>
  <c r="L614" i="1"/>
  <c r="AD613" i="1"/>
  <c r="H613" i="1"/>
  <c r="L613" i="1" s="1"/>
  <c r="AD612" i="1"/>
  <c r="AD611" i="1"/>
  <c r="H611" i="1"/>
  <c r="L611" i="1" s="1"/>
  <c r="AD610" i="1"/>
  <c r="L610" i="1"/>
  <c r="AD609" i="1"/>
  <c r="L609" i="1"/>
  <c r="AD608" i="1"/>
  <c r="L608" i="1"/>
  <c r="AD607" i="1"/>
  <c r="L607" i="1"/>
  <c r="AD606" i="1"/>
  <c r="L606" i="1"/>
  <c r="AD605" i="1"/>
  <c r="L605" i="1"/>
  <c r="AD604" i="1"/>
  <c r="L604" i="1"/>
  <c r="AD603" i="1"/>
  <c r="L603" i="1"/>
  <c r="AD602" i="1"/>
  <c r="L602" i="1"/>
  <c r="H612" i="1"/>
  <c r="L612" i="1" s="1"/>
  <c r="AD601" i="1"/>
  <c r="L601" i="1"/>
  <c r="AD600" i="1"/>
  <c r="H600" i="1"/>
  <c r="L600" i="1" s="1"/>
  <c r="AD599" i="1"/>
  <c r="AD598" i="1"/>
  <c r="H598" i="1"/>
  <c r="L598" i="1" s="1"/>
  <c r="AD597" i="1"/>
  <c r="L597" i="1"/>
  <c r="AD596" i="1"/>
  <c r="L596" i="1"/>
  <c r="AD595" i="1"/>
  <c r="L595" i="1"/>
  <c r="AD594" i="1"/>
  <c r="L594" i="1"/>
  <c r="AD593" i="1"/>
  <c r="L593" i="1"/>
  <c r="AD592" i="1"/>
  <c r="L592" i="1"/>
  <c r="AD591" i="1"/>
  <c r="L591" i="1"/>
  <c r="AD590" i="1"/>
  <c r="L590" i="1"/>
  <c r="AD589" i="1"/>
  <c r="L589" i="1"/>
  <c r="AD588" i="1"/>
  <c r="L588" i="1"/>
  <c r="AD587" i="1"/>
  <c r="L587" i="1"/>
  <c r="AD586" i="1"/>
  <c r="L586" i="1"/>
  <c r="AD585" i="1"/>
  <c r="L585" i="1"/>
  <c r="H599" i="1"/>
  <c r="L599" i="1" s="1"/>
  <c r="AD584" i="1"/>
  <c r="L584" i="1"/>
  <c r="AD583" i="1"/>
  <c r="L583" i="1"/>
  <c r="AD582" i="1"/>
  <c r="H582" i="1"/>
  <c r="L582" i="1" s="1"/>
  <c r="AD581" i="1"/>
  <c r="AD580" i="1"/>
  <c r="H580" i="1"/>
  <c r="L580" i="1" s="1"/>
  <c r="AD579" i="1"/>
  <c r="L579" i="1"/>
  <c r="AD578" i="1"/>
  <c r="L578" i="1"/>
  <c r="AD577" i="1"/>
  <c r="L577" i="1"/>
  <c r="AD576" i="1"/>
  <c r="L576" i="1"/>
  <c r="AD575" i="1"/>
  <c r="L575" i="1"/>
  <c r="AD574" i="1"/>
  <c r="L574" i="1"/>
  <c r="AD573" i="1"/>
  <c r="L573" i="1"/>
  <c r="AD572" i="1"/>
  <c r="L572" i="1"/>
  <c r="AD571" i="1"/>
  <c r="L571" i="1"/>
  <c r="H581" i="1"/>
  <c r="L581" i="1" s="1"/>
  <c r="AD570" i="1"/>
  <c r="L570" i="1"/>
  <c r="AD569" i="1"/>
  <c r="H569" i="1"/>
  <c r="L569" i="1" s="1"/>
  <c r="AD568" i="1"/>
  <c r="AD567" i="1"/>
  <c r="H567" i="1"/>
  <c r="L567" i="1" s="1"/>
  <c r="AD566" i="1"/>
  <c r="L566" i="1"/>
  <c r="AD565" i="1"/>
  <c r="L565" i="1"/>
  <c r="AD564" i="1"/>
  <c r="L564" i="1"/>
  <c r="AD563" i="1"/>
  <c r="L563" i="1"/>
  <c r="AD562" i="1"/>
  <c r="L562" i="1"/>
  <c r="AD561" i="1"/>
  <c r="L561" i="1"/>
  <c r="AD560" i="1"/>
  <c r="L560" i="1"/>
  <c r="AD559" i="1"/>
  <c r="L559" i="1"/>
  <c r="AD558" i="1"/>
  <c r="L558" i="1"/>
  <c r="AD557" i="1"/>
  <c r="L557" i="1"/>
  <c r="AD556" i="1"/>
  <c r="L556" i="1"/>
  <c r="AD555" i="1"/>
  <c r="L555" i="1"/>
  <c r="H568" i="1"/>
  <c r="L568" i="1" s="1"/>
  <c r="AD554" i="1"/>
  <c r="H554" i="1"/>
  <c r="L554" i="1" s="1"/>
  <c r="AD553" i="1"/>
  <c r="AD552" i="1"/>
  <c r="H552" i="1"/>
  <c r="L552" i="1" s="1"/>
  <c r="AD551" i="1"/>
  <c r="L551" i="1"/>
  <c r="AD550" i="1"/>
  <c r="L550" i="1"/>
  <c r="AD549" i="1"/>
  <c r="L549" i="1"/>
  <c r="AD548" i="1"/>
  <c r="L548" i="1"/>
  <c r="AD547" i="1"/>
  <c r="L547" i="1"/>
  <c r="AD546" i="1"/>
  <c r="L546" i="1"/>
  <c r="AD545" i="1"/>
  <c r="L545" i="1"/>
  <c r="AD544" i="1"/>
  <c r="L544" i="1"/>
  <c r="AD543" i="1"/>
  <c r="L543" i="1"/>
  <c r="H553" i="1"/>
  <c r="L553" i="1" s="1"/>
  <c r="AD542" i="1"/>
  <c r="H542" i="1"/>
  <c r="L542" i="1" s="1"/>
  <c r="AD541" i="1"/>
  <c r="H541" i="1"/>
  <c r="L541" i="1" s="1"/>
  <c r="AD540" i="1"/>
  <c r="AD539" i="1"/>
  <c r="H539" i="1"/>
  <c r="L539" i="1" s="1"/>
  <c r="AD538" i="1"/>
  <c r="L538" i="1"/>
  <c r="AD537" i="1"/>
  <c r="L537" i="1"/>
  <c r="AD536" i="1"/>
  <c r="L536" i="1"/>
  <c r="AD535" i="1"/>
  <c r="L535" i="1"/>
  <c r="AD534" i="1"/>
  <c r="L534" i="1"/>
  <c r="AD533" i="1"/>
  <c r="L533" i="1"/>
  <c r="AD532" i="1"/>
  <c r="L532" i="1"/>
  <c r="AD531" i="1"/>
  <c r="L531" i="1"/>
  <c r="AD530" i="1"/>
  <c r="L530" i="1"/>
  <c r="AD529" i="1"/>
  <c r="L529" i="1"/>
  <c r="AD528" i="1"/>
  <c r="L528" i="1"/>
  <c r="AD527" i="1"/>
  <c r="L527" i="1"/>
  <c r="AD526" i="1"/>
  <c r="L526" i="1"/>
  <c r="H540" i="1"/>
  <c r="L540" i="1" s="1"/>
  <c r="AD525" i="1"/>
  <c r="L525" i="1"/>
  <c r="AD524" i="1"/>
  <c r="L524" i="1"/>
  <c r="AD523" i="1"/>
  <c r="H523" i="1"/>
  <c r="L523" i="1" s="1"/>
  <c r="AD522" i="1"/>
  <c r="AD521" i="1"/>
  <c r="H521" i="1"/>
  <c r="L521" i="1" s="1"/>
  <c r="AD520" i="1"/>
  <c r="L520" i="1"/>
  <c r="AD519" i="1"/>
  <c r="L519" i="1"/>
  <c r="AD518" i="1"/>
  <c r="L518" i="1"/>
  <c r="AD517" i="1"/>
  <c r="L517" i="1"/>
  <c r="AD516" i="1"/>
  <c r="L516" i="1"/>
  <c r="AD515" i="1"/>
  <c r="L515" i="1"/>
  <c r="AD514" i="1"/>
  <c r="L514" i="1"/>
  <c r="AD513" i="1"/>
  <c r="L513" i="1"/>
  <c r="AD512" i="1"/>
  <c r="L512" i="1"/>
  <c r="H522" i="1"/>
  <c r="L522" i="1" s="1"/>
  <c r="AD511" i="1"/>
  <c r="H511" i="1"/>
  <c r="L511" i="1" s="1"/>
  <c r="AD510" i="1"/>
  <c r="H510" i="1"/>
  <c r="L510" i="1" s="1"/>
  <c r="AD509" i="1"/>
  <c r="AD508" i="1"/>
  <c r="H508" i="1"/>
  <c r="L508" i="1" s="1"/>
  <c r="AD507" i="1"/>
  <c r="L507" i="1"/>
  <c r="AD506" i="1"/>
  <c r="L506" i="1"/>
  <c r="AD505" i="1"/>
  <c r="L505" i="1"/>
  <c r="AD504" i="1"/>
  <c r="L504" i="1"/>
  <c r="AD503" i="1"/>
  <c r="L503" i="1"/>
  <c r="AD502" i="1"/>
  <c r="L502" i="1"/>
  <c r="AD501" i="1"/>
  <c r="L501" i="1"/>
  <c r="AD500" i="1"/>
  <c r="L500" i="1"/>
  <c r="AD499" i="1"/>
  <c r="L499" i="1"/>
  <c r="AD498" i="1"/>
  <c r="L498" i="1"/>
  <c r="AD497" i="1"/>
  <c r="L497" i="1"/>
  <c r="AD496" i="1"/>
  <c r="L496" i="1"/>
  <c r="AD495" i="1"/>
  <c r="L495" i="1"/>
  <c r="H509" i="1"/>
  <c r="L509" i="1" s="1"/>
  <c r="AD494" i="1"/>
  <c r="L494" i="1"/>
  <c r="AD493" i="1"/>
  <c r="L493" i="1"/>
  <c r="AD492" i="1"/>
  <c r="H492" i="1"/>
  <c r="L492" i="1" s="1"/>
  <c r="AD491" i="1"/>
  <c r="AD490" i="1"/>
  <c r="H490" i="1"/>
  <c r="L490" i="1" s="1"/>
  <c r="AD489" i="1"/>
  <c r="L489" i="1"/>
  <c r="AD488" i="1"/>
  <c r="L488" i="1"/>
  <c r="AD487" i="1"/>
  <c r="L487" i="1"/>
  <c r="AD486" i="1"/>
  <c r="L486" i="1"/>
  <c r="AD485" i="1"/>
  <c r="L485" i="1"/>
  <c r="AD484" i="1"/>
  <c r="L484" i="1"/>
  <c r="AD483" i="1"/>
  <c r="L483" i="1"/>
  <c r="AD482" i="1"/>
  <c r="L482" i="1"/>
  <c r="AD481" i="1"/>
  <c r="L481" i="1"/>
  <c r="H491" i="1"/>
  <c r="L491" i="1" s="1"/>
  <c r="AD480" i="1"/>
  <c r="H480" i="1"/>
  <c r="L480" i="1" s="1"/>
  <c r="AD479" i="1"/>
  <c r="H479" i="1"/>
  <c r="L479" i="1" s="1"/>
  <c r="AD478" i="1"/>
  <c r="AD477" i="1"/>
  <c r="H477" i="1"/>
  <c r="L477" i="1" s="1"/>
  <c r="AD476" i="1"/>
  <c r="L476" i="1"/>
  <c r="AD475" i="1"/>
  <c r="L475" i="1"/>
  <c r="AD474" i="1"/>
  <c r="L474" i="1"/>
  <c r="AD473" i="1"/>
  <c r="L473" i="1"/>
  <c r="AD472" i="1"/>
  <c r="L472" i="1"/>
  <c r="AD471" i="1"/>
  <c r="L471" i="1"/>
  <c r="AD470" i="1"/>
  <c r="L470" i="1"/>
  <c r="AD469" i="1"/>
  <c r="L469" i="1"/>
  <c r="AD468" i="1"/>
  <c r="L468" i="1"/>
  <c r="AD467" i="1"/>
  <c r="L467" i="1"/>
  <c r="AD466" i="1"/>
  <c r="L466" i="1"/>
  <c r="AD465" i="1"/>
  <c r="L465" i="1"/>
  <c r="H478" i="1"/>
  <c r="L478" i="1" s="1"/>
  <c r="AD464" i="1"/>
  <c r="L464" i="1"/>
  <c r="AD463" i="1"/>
  <c r="L463" i="1"/>
  <c r="AD462" i="1"/>
  <c r="H462" i="1"/>
  <c r="L462" i="1" s="1"/>
  <c r="AD461" i="1"/>
  <c r="AD460" i="1"/>
  <c r="H460" i="1"/>
  <c r="L460" i="1" s="1"/>
  <c r="AD459" i="1"/>
  <c r="L459" i="1"/>
  <c r="AD458" i="1"/>
  <c r="L458" i="1"/>
  <c r="AD457" i="1"/>
  <c r="L457" i="1"/>
  <c r="AD456" i="1"/>
  <c r="L456" i="1"/>
  <c r="AD455" i="1"/>
  <c r="L455" i="1"/>
  <c r="AD454" i="1"/>
  <c r="L454" i="1"/>
  <c r="AD453" i="1"/>
  <c r="L453" i="1"/>
  <c r="AD452" i="1"/>
  <c r="L452" i="1"/>
  <c r="AD451" i="1"/>
  <c r="L451" i="1"/>
  <c r="H461" i="1"/>
  <c r="L461" i="1" s="1"/>
  <c r="AD450" i="1"/>
  <c r="L450" i="1"/>
  <c r="AD449" i="1"/>
  <c r="H449" i="1"/>
  <c r="L449" i="1" s="1"/>
  <c r="AD448" i="1"/>
  <c r="AD447" i="1"/>
  <c r="H447" i="1"/>
  <c r="L447" i="1" s="1"/>
  <c r="AD446" i="1"/>
  <c r="L446" i="1"/>
  <c r="AD445" i="1"/>
  <c r="L445" i="1"/>
  <c r="AD444" i="1"/>
  <c r="L444" i="1"/>
  <c r="AD443" i="1"/>
  <c r="L443" i="1"/>
  <c r="AD442" i="1"/>
  <c r="L442" i="1"/>
  <c r="AD441" i="1"/>
  <c r="L441" i="1"/>
  <c r="AD440" i="1"/>
  <c r="L440" i="1"/>
  <c r="AD439" i="1"/>
  <c r="L439" i="1"/>
  <c r="AD438" i="1"/>
  <c r="L438" i="1"/>
  <c r="AD437" i="1"/>
  <c r="L437" i="1"/>
  <c r="AD436" i="1"/>
  <c r="L436" i="1"/>
  <c r="AD435" i="1"/>
  <c r="L435" i="1"/>
  <c r="AD434" i="1"/>
  <c r="L434" i="1"/>
  <c r="H448" i="1"/>
  <c r="L448" i="1" s="1"/>
  <c r="AD433" i="1"/>
  <c r="L433" i="1"/>
  <c r="AD432" i="1"/>
  <c r="L432" i="1"/>
  <c r="AD431" i="1"/>
  <c r="H431" i="1"/>
  <c r="L431" i="1" s="1"/>
  <c r="AD430" i="1"/>
  <c r="AD429" i="1"/>
  <c r="H429" i="1"/>
  <c r="L429" i="1" s="1"/>
  <c r="AD428" i="1"/>
  <c r="L428" i="1"/>
  <c r="AD427" i="1"/>
  <c r="L427" i="1"/>
  <c r="AD426" i="1"/>
  <c r="L426" i="1"/>
  <c r="AD425" i="1"/>
  <c r="L425" i="1"/>
  <c r="AD424" i="1"/>
  <c r="L424" i="1"/>
  <c r="AD423" i="1"/>
  <c r="L423" i="1"/>
  <c r="AD422" i="1"/>
  <c r="L422" i="1"/>
  <c r="AD421" i="1"/>
  <c r="L421" i="1"/>
  <c r="AD420" i="1"/>
  <c r="L420" i="1"/>
  <c r="H430" i="1"/>
  <c r="L430" i="1" s="1"/>
  <c r="AD419" i="1"/>
  <c r="L419" i="1"/>
  <c r="AD418" i="1"/>
  <c r="H418" i="1"/>
  <c r="L418" i="1" s="1"/>
  <c r="AD417" i="1"/>
  <c r="AD416" i="1"/>
  <c r="H416" i="1"/>
  <c r="L416" i="1" s="1"/>
  <c r="AD415" i="1"/>
  <c r="L415" i="1"/>
  <c r="AD414" i="1"/>
  <c r="L414" i="1"/>
  <c r="AD413" i="1"/>
  <c r="L413" i="1"/>
  <c r="AD412" i="1"/>
  <c r="L412" i="1"/>
  <c r="AD411" i="1"/>
  <c r="L411" i="1"/>
  <c r="AD410" i="1"/>
  <c r="L410" i="1"/>
  <c r="AD409" i="1"/>
  <c r="L409" i="1"/>
  <c r="AD408" i="1"/>
  <c r="L408" i="1"/>
  <c r="AD407" i="1"/>
  <c r="L407" i="1"/>
  <c r="AD406" i="1"/>
  <c r="L406" i="1"/>
  <c r="AD405" i="1"/>
  <c r="L405" i="1"/>
  <c r="AD404" i="1"/>
  <c r="L404" i="1"/>
  <c r="H417" i="1"/>
  <c r="L417" i="1" s="1"/>
  <c r="AD403" i="1"/>
  <c r="L403" i="1"/>
  <c r="AD402" i="1"/>
  <c r="L402" i="1"/>
  <c r="AD401" i="1"/>
  <c r="H401" i="1"/>
  <c r="L401" i="1" s="1"/>
  <c r="AD400" i="1"/>
  <c r="AD399" i="1"/>
  <c r="H399" i="1"/>
  <c r="L399" i="1" s="1"/>
  <c r="AD398" i="1"/>
  <c r="L398" i="1"/>
  <c r="AD397" i="1"/>
  <c r="L397" i="1"/>
  <c r="AD396" i="1"/>
  <c r="L396" i="1"/>
  <c r="AD395" i="1"/>
  <c r="L395" i="1"/>
  <c r="AD394" i="1"/>
  <c r="L394" i="1"/>
  <c r="AD393" i="1"/>
  <c r="L393" i="1"/>
  <c r="AD392" i="1"/>
  <c r="L392" i="1"/>
  <c r="AD391" i="1"/>
  <c r="L391" i="1"/>
  <c r="AD390" i="1"/>
  <c r="L390" i="1"/>
  <c r="H400" i="1"/>
  <c r="L400" i="1" s="1"/>
  <c r="AD389" i="1"/>
  <c r="L389" i="1"/>
  <c r="AD388" i="1"/>
  <c r="H388" i="1"/>
  <c r="L388" i="1" s="1"/>
  <c r="AD387" i="1"/>
  <c r="AD386" i="1"/>
  <c r="H386" i="1"/>
  <c r="L386" i="1" s="1"/>
  <c r="AD385" i="1"/>
  <c r="L385" i="1"/>
  <c r="AD384" i="1"/>
  <c r="L384" i="1"/>
  <c r="AD383" i="1"/>
  <c r="L383" i="1"/>
  <c r="AD382" i="1"/>
  <c r="L382" i="1"/>
  <c r="AD381" i="1"/>
  <c r="L381" i="1"/>
  <c r="AD380" i="1"/>
  <c r="L380" i="1"/>
  <c r="AD379" i="1"/>
  <c r="L379" i="1"/>
  <c r="AD378" i="1"/>
  <c r="L378" i="1"/>
  <c r="AD377" i="1"/>
  <c r="L377" i="1"/>
  <c r="AD376" i="1"/>
  <c r="L376" i="1"/>
  <c r="AD375" i="1"/>
  <c r="L375" i="1"/>
  <c r="AD374" i="1"/>
  <c r="L374" i="1"/>
  <c r="AD373" i="1"/>
  <c r="L373" i="1"/>
  <c r="H387" i="1"/>
  <c r="L387" i="1" s="1"/>
  <c r="AD372" i="1"/>
  <c r="L372" i="1"/>
  <c r="AD371" i="1"/>
  <c r="L371" i="1"/>
  <c r="AD370" i="1"/>
  <c r="H370" i="1"/>
  <c r="L370" i="1" s="1"/>
  <c r="AD369" i="1"/>
  <c r="AD368" i="1"/>
  <c r="H368" i="1"/>
  <c r="L368" i="1" s="1"/>
  <c r="AD367" i="1"/>
  <c r="L367" i="1"/>
  <c r="AD366" i="1"/>
  <c r="L366" i="1"/>
  <c r="AD365" i="1"/>
  <c r="L365" i="1"/>
  <c r="AD364" i="1"/>
  <c r="L364" i="1"/>
  <c r="AD363" i="1"/>
  <c r="L363" i="1"/>
  <c r="AD362" i="1"/>
  <c r="L362" i="1"/>
  <c r="AD361" i="1"/>
  <c r="L361" i="1"/>
  <c r="AD360" i="1"/>
  <c r="L360" i="1"/>
  <c r="AD359" i="1"/>
  <c r="L359" i="1"/>
  <c r="H369" i="1"/>
  <c r="L369" i="1" s="1"/>
  <c r="AD358" i="1"/>
  <c r="H358" i="1"/>
  <c r="L358" i="1" s="1"/>
  <c r="AD357" i="1"/>
  <c r="H357" i="1"/>
  <c r="L357" i="1" s="1"/>
  <c r="AD356" i="1"/>
  <c r="AD355" i="1"/>
  <c r="H355" i="1"/>
  <c r="L355" i="1" s="1"/>
  <c r="AD354" i="1"/>
  <c r="L354" i="1"/>
  <c r="AD353" i="1"/>
  <c r="L353" i="1"/>
  <c r="AD352" i="1"/>
  <c r="L352" i="1"/>
  <c r="AD351" i="1"/>
  <c r="L351" i="1"/>
  <c r="AD350" i="1"/>
  <c r="L350" i="1"/>
  <c r="AD349" i="1"/>
  <c r="L349" i="1"/>
  <c r="AD348" i="1"/>
  <c r="L348" i="1"/>
  <c r="AD347" i="1"/>
  <c r="L347" i="1"/>
  <c r="AD346" i="1"/>
  <c r="L346" i="1"/>
  <c r="AD345" i="1"/>
  <c r="L345" i="1"/>
  <c r="AD344" i="1"/>
  <c r="L344" i="1"/>
  <c r="AD343" i="1"/>
  <c r="L343" i="1"/>
  <c r="AD342" i="1"/>
  <c r="L342" i="1"/>
  <c r="H356" i="1"/>
  <c r="L356" i="1" s="1"/>
  <c r="AD341" i="1"/>
  <c r="L341" i="1"/>
  <c r="AD340" i="1"/>
  <c r="L340" i="1"/>
  <c r="AD339" i="1"/>
  <c r="H339" i="1"/>
  <c r="L339" i="1" s="1"/>
  <c r="AD338" i="1"/>
  <c r="AD337" i="1"/>
  <c r="H337" i="1"/>
  <c r="L337" i="1" s="1"/>
  <c r="AD336" i="1"/>
  <c r="L336" i="1"/>
  <c r="AD335" i="1"/>
  <c r="L335" i="1"/>
  <c r="AD334" i="1"/>
  <c r="L334" i="1"/>
  <c r="AD333" i="1"/>
  <c r="L333" i="1"/>
  <c r="AD332" i="1"/>
  <c r="L332" i="1"/>
  <c r="AD331" i="1"/>
  <c r="L331" i="1"/>
  <c r="AD330" i="1"/>
  <c r="L330" i="1"/>
  <c r="AD329" i="1"/>
  <c r="L329" i="1"/>
  <c r="AD328" i="1"/>
  <c r="L328" i="1"/>
  <c r="H338" i="1"/>
  <c r="L338" i="1" s="1"/>
  <c r="AD327" i="1"/>
  <c r="H327" i="1"/>
  <c r="L327" i="1" s="1"/>
  <c r="L4" i="1" s="1"/>
  <c r="AE4" i="1" s="1"/>
  <c r="AD326" i="1"/>
  <c r="H326" i="1"/>
  <c r="L326" i="1" s="1"/>
  <c r="AD325" i="1"/>
  <c r="AD324" i="1"/>
  <c r="H324" i="1"/>
  <c r="L324" i="1" s="1"/>
  <c r="AD323" i="1"/>
  <c r="L323" i="1"/>
  <c r="AD322" i="1"/>
  <c r="L322" i="1"/>
  <c r="AD321" i="1"/>
  <c r="L321" i="1"/>
  <c r="AD320" i="1"/>
  <c r="L320" i="1"/>
  <c r="AD319" i="1"/>
  <c r="L319" i="1"/>
  <c r="AD318" i="1"/>
  <c r="L318" i="1"/>
  <c r="AD317" i="1"/>
  <c r="L317" i="1"/>
  <c r="AD316" i="1"/>
  <c r="L316" i="1"/>
  <c r="AD315" i="1"/>
  <c r="L315" i="1"/>
  <c r="AD314" i="1"/>
  <c r="L314" i="1"/>
  <c r="AD313" i="1"/>
  <c r="L313" i="1"/>
  <c r="AD312" i="1"/>
  <c r="L312" i="1"/>
  <c r="H325" i="1"/>
  <c r="L325" i="1" s="1"/>
  <c r="AD311" i="1"/>
  <c r="L311" i="1"/>
  <c r="AD310" i="1"/>
  <c r="L310" i="1"/>
  <c r="AD309" i="1"/>
  <c r="H309" i="1"/>
  <c r="L309" i="1" s="1"/>
  <c r="AD308" i="1"/>
  <c r="AD307" i="1"/>
  <c r="H307" i="1"/>
  <c r="L307" i="1" s="1"/>
  <c r="AD306" i="1"/>
  <c r="L306" i="1"/>
  <c r="AD305" i="1"/>
  <c r="L305" i="1"/>
  <c r="AD304" i="1"/>
  <c r="L304" i="1"/>
  <c r="AD303" i="1"/>
  <c r="L303" i="1"/>
  <c r="AD302" i="1"/>
  <c r="L302" i="1"/>
  <c r="AD301" i="1"/>
  <c r="L301" i="1"/>
  <c r="AD300" i="1"/>
  <c r="L300" i="1"/>
  <c r="AD299" i="1"/>
  <c r="L299" i="1"/>
  <c r="AD298" i="1"/>
  <c r="L298" i="1"/>
  <c r="H308" i="1"/>
  <c r="L308" i="1" s="1"/>
  <c r="AD297" i="1"/>
  <c r="H297" i="1"/>
  <c r="L297" i="1" s="1"/>
  <c r="AD296" i="1"/>
  <c r="H296" i="1"/>
  <c r="L296" i="1" s="1"/>
  <c r="AD295" i="1"/>
  <c r="AD294" i="1"/>
  <c r="H294" i="1"/>
  <c r="L294" i="1" s="1"/>
  <c r="AD293" i="1"/>
  <c r="L293" i="1"/>
  <c r="AD292" i="1"/>
  <c r="L292" i="1"/>
  <c r="AD291" i="1"/>
  <c r="L291" i="1"/>
  <c r="AD290" i="1"/>
  <c r="L290" i="1"/>
  <c r="AD289" i="1"/>
  <c r="L289" i="1"/>
  <c r="AD288" i="1"/>
  <c r="L288" i="1"/>
  <c r="AD287" i="1"/>
  <c r="L287" i="1"/>
  <c r="AD286" i="1"/>
  <c r="L286" i="1"/>
  <c r="AD285" i="1"/>
  <c r="L285" i="1"/>
  <c r="AD284" i="1"/>
  <c r="L284" i="1"/>
  <c r="AD283" i="1"/>
  <c r="L283" i="1"/>
  <c r="AD282" i="1"/>
  <c r="L282" i="1"/>
  <c r="AD281" i="1"/>
  <c r="L281" i="1"/>
  <c r="H295" i="1"/>
  <c r="L295" i="1" s="1"/>
  <c r="AD280" i="1"/>
  <c r="L280" i="1"/>
  <c r="AD279" i="1"/>
  <c r="L279" i="1"/>
  <c r="AD278" i="1"/>
  <c r="H278" i="1"/>
  <c r="L278" i="1" s="1"/>
  <c r="AD277" i="1"/>
  <c r="AD276" i="1"/>
  <c r="H276" i="1"/>
  <c r="L276" i="1" s="1"/>
  <c r="AD275" i="1"/>
  <c r="L275" i="1"/>
  <c r="AD274" i="1"/>
  <c r="L274" i="1"/>
  <c r="AD273" i="1"/>
  <c r="L273" i="1"/>
  <c r="AD272" i="1"/>
  <c r="L272" i="1"/>
  <c r="AD271" i="1"/>
  <c r="L271" i="1"/>
  <c r="AD270" i="1"/>
  <c r="L270" i="1"/>
  <c r="AD269" i="1"/>
  <c r="L269" i="1"/>
  <c r="AD268" i="1"/>
  <c r="L268" i="1"/>
  <c r="AD267" i="1"/>
  <c r="L267" i="1"/>
  <c r="H277" i="1"/>
  <c r="L277" i="1" s="1"/>
  <c r="AD266" i="1"/>
  <c r="L266" i="1"/>
  <c r="AD265" i="1"/>
  <c r="H265" i="1"/>
  <c r="L265" i="1" s="1"/>
  <c r="AD264" i="1"/>
  <c r="AD263" i="1"/>
  <c r="H263" i="1"/>
  <c r="L263" i="1" s="1"/>
  <c r="AD262" i="1"/>
  <c r="L262" i="1"/>
  <c r="AD261" i="1"/>
  <c r="L261" i="1"/>
  <c r="AD260" i="1"/>
  <c r="L260" i="1"/>
  <c r="AD259" i="1"/>
  <c r="L259" i="1"/>
  <c r="AD258" i="1"/>
  <c r="L258" i="1"/>
  <c r="AD257" i="1"/>
  <c r="L257" i="1"/>
  <c r="AD256" i="1"/>
  <c r="L256" i="1"/>
  <c r="AD255" i="1"/>
  <c r="L255" i="1"/>
  <c r="AD254" i="1"/>
  <c r="L254" i="1"/>
  <c r="AD253" i="1"/>
  <c r="L253" i="1"/>
  <c r="AD252" i="1"/>
  <c r="L252" i="1"/>
  <c r="AD251" i="1"/>
  <c r="L251" i="1"/>
  <c r="H264" i="1"/>
  <c r="L264" i="1" s="1"/>
  <c r="AD250" i="1"/>
  <c r="L250" i="1"/>
  <c r="AD249" i="1"/>
  <c r="L249" i="1"/>
  <c r="AD248" i="1"/>
  <c r="H248" i="1"/>
  <c r="L248" i="1" s="1"/>
  <c r="AD247" i="1"/>
  <c r="AD246" i="1"/>
  <c r="H246" i="1"/>
  <c r="L246" i="1" s="1"/>
  <c r="AD245" i="1"/>
  <c r="L245" i="1"/>
  <c r="AD244" i="1"/>
  <c r="L244" i="1"/>
  <c r="AD243" i="1"/>
  <c r="L243" i="1"/>
  <c r="AD242" i="1"/>
  <c r="L242" i="1"/>
  <c r="AD241" i="1"/>
  <c r="L241" i="1"/>
  <c r="AD240" i="1"/>
  <c r="L240" i="1"/>
  <c r="AD239" i="1"/>
  <c r="L239" i="1"/>
  <c r="AD238" i="1"/>
  <c r="L238" i="1"/>
  <c r="AD237" i="1"/>
  <c r="L237" i="1"/>
  <c r="H247" i="1"/>
  <c r="L247" i="1" s="1"/>
  <c r="AD236" i="1"/>
  <c r="H236" i="1"/>
  <c r="L236" i="1" s="1"/>
  <c r="AD235" i="1"/>
  <c r="H235" i="1"/>
  <c r="L235" i="1" s="1"/>
  <c r="AD234" i="1"/>
  <c r="AD233" i="1"/>
  <c r="H233" i="1"/>
  <c r="L233" i="1" s="1"/>
  <c r="AD232" i="1"/>
  <c r="L232" i="1"/>
  <c r="AD231" i="1"/>
  <c r="L231" i="1"/>
  <c r="AD230" i="1"/>
  <c r="L230" i="1"/>
  <c r="AD229" i="1"/>
  <c r="L229" i="1"/>
  <c r="AD228" i="1"/>
  <c r="L228" i="1"/>
  <c r="AD227" i="1"/>
  <c r="L227" i="1"/>
  <c r="AD226" i="1"/>
  <c r="L226" i="1"/>
  <c r="AD225" i="1"/>
  <c r="L225" i="1"/>
  <c r="AD224" i="1"/>
  <c r="L224" i="1"/>
  <c r="AD223" i="1"/>
  <c r="L223" i="1"/>
  <c r="AD222" i="1"/>
  <c r="L222" i="1"/>
  <c r="AD221" i="1"/>
  <c r="L221" i="1"/>
  <c r="AD220" i="1"/>
  <c r="L220" i="1"/>
  <c r="H234" i="1"/>
  <c r="L234" i="1" s="1"/>
  <c r="AD219" i="1"/>
  <c r="L219" i="1"/>
  <c r="AD218" i="1"/>
  <c r="L218" i="1"/>
  <c r="AD217" i="1"/>
  <c r="H217" i="1"/>
  <c r="L217" i="1" s="1"/>
  <c r="AD216" i="1"/>
  <c r="AD215" i="1"/>
  <c r="H215" i="1"/>
  <c r="L215" i="1" s="1"/>
  <c r="AD214" i="1"/>
  <c r="L214" i="1"/>
  <c r="AD213" i="1"/>
  <c r="L213" i="1"/>
  <c r="AD212" i="1"/>
  <c r="L212" i="1"/>
  <c r="AD211" i="1"/>
  <c r="L211" i="1"/>
  <c r="AD210" i="1"/>
  <c r="L210" i="1"/>
  <c r="AD209" i="1"/>
  <c r="L209" i="1"/>
  <c r="AD208" i="1"/>
  <c r="L208" i="1"/>
  <c r="AD207" i="1"/>
  <c r="L207" i="1"/>
  <c r="AD206" i="1"/>
  <c r="L206" i="1"/>
  <c r="H216" i="1"/>
  <c r="L216" i="1" s="1"/>
  <c r="AD205" i="1"/>
  <c r="L205" i="1"/>
  <c r="AD204" i="1"/>
  <c r="H204" i="1"/>
  <c r="L204" i="1" s="1"/>
  <c r="AD203" i="1"/>
  <c r="AD202" i="1"/>
  <c r="H202" i="1"/>
  <c r="L202" i="1" s="1"/>
  <c r="AD201" i="1"/>
  <c r="L201" i="1"/>
  <c r="AD200" i="1"/>
  <c r="L200" i="1"/>
  <c r="AD199" i="1"/>
  <c r="L199" i="1"/>
  <c r="AD198" i="1"/>
  <c r="L198" i="1"/>
  <c r="AD197" i="1"/>
  <c r="L197" i="1"/>
  <c r="AD196" i="1"/>
  <c r="L196" i="1"/>
  <c r="AD195" i="1"/>
  <c r="L195" i="1"/>
  <c r="AD194" i="1"/>
  <c r="L194" i="1"/>
  <c r="AD193" i="1"/>
  <c r="L193" i="1"/>
  <c r="AD192" i="1"/>
  <c r="L192" i="1"/>
  <c r="AD191" i="1"/>
  <c r="L191" i="1"/>
  <c r="AD190" i="1"/>
  <c r="L190" i="1"/>
  <c r="H203" i="1"/>
  <c r="L203" i="1" s="1"/>
  <c r="AD189" i="1"/>
  <c r="L189" i="1"/>
  <c r="AD188" i="1"/>
  <c r="H188" i="1"/>
  <c r="L188" i="1" s="1"/>
  <c r="AD187" i="1"/>
  <c r="AD186" i="1"/>
  <c r="H186" i="1"/>
  <c r="L186" i="1" s="1"/>
  <c r="AD185" i="1"/>
  <c r="L185" i="1"/>
  <c r="AD184" i="1"/>
  <c r="L184" i="1"/>
  <c r="AD183" i="1"/>
  <c r="L183" i="1"/>
  <c r="AD182" i="1"/>
  <c r="L182" i="1"/>
  <c r="AD181" i="1"/>
  <c r="L181" i="1"/>
  <c r="AD180" i="1"/>
  <c r="L180" i="1"/>
  <c r="AD179" i="1"/>
  <c r="L179" i="1"/>
  <c r="AD178" i="1"/>
  <c r="L178" i="1"/>
  <c r="AD177" i="1"/>
  <c r="L177" i="1"/>
  <c r="H187" i="1"/>
  <c r="L187" i="1" s="1"/>
  <c r="AD176" i="1"/>
  <c r="H176" i="1"/>
  <c r="L176" i="1" s="1"/>
  <c r="AD175" i="1"/>
  <c r="H175" i="1"/>
  <c r="L175" i="1" s="1"/>
  <c r="AD174" i="1"/>
  <c r="AD173" i="1"/>
  <c r="H173" i="1"/>
  <c r="L173" i="1" s="1"/>
  <c r="AD172" i="1"/>
  <c r="L172" i="1"/>
  <c r="AD171" i="1"/>
  <c r="L171" i="1"/>
  <c r="AD170" i="1"/>
  <c r="L170" i="1"/>
  <c r="AD169" i="1"/>
  <c r="L169" i="1"/>
  <c r="AD168" i="1"/>
  <c r="L168" i="1"/>
  <c r="AD167" i="1"/>
  <c r="L167" i="1"/>
  <c r="AD166" i="1"/>
  <c r="L166" i="1"/>
  <c r="AD165" i="1"/>
  <c r="L165" i="1"/>
  <c r="AD164" i="1"/>
  <c r="L164" i="1"/>
  <c r="AD163" i="1"/>
  <c r="L163" i="1"/>
  <c r="AD162" i="1"/>
  <c r="L162" i="1"/>
  <c r="AD161" i="1"/>
  <c r="L161" i="1"/>
  <c r="AD160" i="1"/>
  <c r="L160" i="1"/>
  <c r="H174" i="1"/>
  <c r="L174" i="1" s="1"/>
  <c r="AD159" i="1"/>
  <c r="L159" i="1"/>
  <c r="AD158" i="1"/>
  <c r="L158" i="1"/>
  <c r="AD157" i="1"/>
  <c r="H157" i="1"/>
  <c r="L157" i="1" s="1"/>
  <c r="AD156" i="1"/>
  <c r="AD155" i="1"/>
  <c r="H155" i="1"/>
  <c r="L155" i="1" s="1"/>
  <c r="AD154" i="1"/>
  <c r="L154" i="1"/>
  <c r="AD153" i="1"/>
  <c r="L153" i="1"/>
  <c r="AD152" i="1"/>
  <c r="L152" i="1"/>
  <c r="AD151" i="1"/>
  <c r="L151" i="1"/>
  <c r="AD150" i="1"/>
  <c r="L150" i="1"/>
  <c r="AD149" i="1"/>
  <c r="L149" i="1"/>
  <c r="AD148" i="1"/>
  <c r="L148" i="1"/>
  <c r="AD147" i="1"/>
  <c r="L147" i="1"/>
  <c r="AD146" i="1"/>
  <c r="L146" i="1"/>
  <c r="H156" i="1"/>
  <c r="L156" i="1" s="1"/>
  <c r="AD145" i="1"/>
  <c r="H145" i="1"/>
  <c r="L145" i="1" s="1"/>
  <c r="AD144" i="1"/>
  <c r="H144" i="1"/>
  <c r="L144" i="1" s="1"/>
  <c r="AD143" i="1"/>
  <c r="AD142" i="1"/>
  <c r="H142" i="1"/>
  <c r="L142" i="1" s="1"/>
  <c r="AD141" i="1"/>
  <c r="L141" i="1"/>
  <c r="AD140" i="1"/>
  <c r="L140" i="1"/>
  <c r="AD139" i="1"/>
  <c r="L139" i="1"/>
  <c r="AD138" i="1"/>
  <c r="L138" i="1"/>
  <c r="AD137" i="1"/>
  <c r="L137" i="1"/>
  <c r="AD136" i="1"/>
  <c r="L136" i="1"/>
  <c r="AD135" i="1"/>
  <c r="L135" i="1"/>
  <c r="AD134" i="1"/>
  <c r="L134" i="1"/>
  <c r="AD133" i="1"/>
  <c r="L133" i="1"/>
  <c r="AD132" i="1"/>
  <c r="L132" i="1"/>
  <c r="AD131" i="1"/>
  <c r="L131" i="1"/>
  <c r="AD130" i="1"/>
  <c r="L130" i="1"/>
  <c r="AD129" i="1"/>
  <c r="L129" i="1"/>
  <c r="H143" i="1"/>
  <c r="L143" i="1" s="1"/>
  <c r="AD128" i="1"/>
  <c r="L128" i="1"/>
  <c r="AD127" i="1"/>
  <c r="L127" i="1"/>
  <c r="AD126" i="1"/>
  <c r="H126" i="1"/>
  <c r="L126" i="1" s="1"/>
  <c r="AD125" i="1"/>
  <c r="AD124" i="1"/>
  <c r="H124" i="1"/>
  <c r="L124" i="1" s="1"/>
  <c r="AD123" i="1"/>
  <c r="L123" i="1"/>
  <c r="AD122" i="1"/>
  <c r="L122" i="1"/>
  <c r="AD121" i="1"/>
  <c r="L121" i="1"/>
  <c r="AD120" i="1"/>
  <c r="L120" i="1"/>
  <c r="AD119" i="1"/>
  <c r="L119" i="1"/>
  <c r="AD118" i="1"/>
  <c r="L118" i="1"/>
  <c r="AD117" i="1"/>
  <c r="L117" i="1"/>
  <c r="AD116" i="1"/>
  <c r="L116" i="1"/>
  <c r="AD115" i="1"/>
  <c r="L115" i="1"/>
  <c r="H125" i="1"/>
  <c r="L125" i="1" s="1"/>
  <c r="AD114" i="1"/>
  <c r="H114" i="1"/>
  <c r="L114" i="1" s="1"/>
  <c r="AD113" i="1"/>
  <c r="H113" i="1"/>
  <c r="L113" i="1" s="1"/>
  <c r="AD112" i="1"/>
  <c r="AD111" i="1"/>
  <c r="H111" i="1"/>
  <c r="L111" i="1" s="1"/>
  <c r="AD110" i="1"/>
  <c r="L110" i="1"/>
  <c r="AD109" i="1"/>
  <c r="L109" i="1"/>
  <c r="AD108" i="1"/>
  <c r="L108" i="1"/>
  <c r="AD107" i="1"/>
  <c r="L107" i="1"/>
  <c r="AD106" i="1"/>
  <c r="L106" i="1"/>
  <c r="AD105" i="1"/>
  <c r="L105" i="1"/>
  <c r="AD104" i="1"/>
  <c r="L104" i="1"/>
  <c r="AD103" i="1"/>
  <c r="L103" i="1"/>
  <c r="AD102" i="1"/>
  <c r="L102" i="1"/>
  <c r="AD101" i="1"/>
  <c r="L101" i="1"/>
  <c r="AD100" i="1"/>
  <c r="L100" i="1"/>
  <c r="AD99" i="1"/>
  <c r="L99" i="1"/>
  <c r="H112" i="1"/>
  <c r="L112" i="1" s="1"/>
  <c r="AD98" i="1"/>
  <c r="L98" i="1"/>
  <c r="AD97" i="1"/>
  <c r="L97" i="1"/>
  <c r="AD96" i="1"/>
  <c r="H96" i="1"/>
  <c r="L96" i="1" s="1"/>
  <c r="AD95" i="1"/>
  <c r="AD94" i="1"/>
  <c r="H94" i="1"/>
  <c r="L94" i="1" s="1"/>
  <c r="AD93" i="1"/>
  <c r="L93" i="1"/>
  <c r="AD92" i="1"/>
  <c r="L92" i="1"/>
  <c r="AD91" i="1"/>
  <c r="L91" i="1"/>
  <c r="AD90" i="1"/>
  <c r="L90" i="1"/>
  <c r="AD89" i="1"/>
  <c r="L89" i="1"/>
  <c r="AD88" i="1"/>
  <c r="L88" i="1"/>
  <c r="AD87" i="1"/>
  <c r="L87" i="1"/>
  <c r="AD86" i="1"/>
  <c r="L86" i="1"/>
  <c r="AD85" i="1"/>
  <c r="L85" i="1"/>
  <c r="H95" i="1"/>
  <c r="L95" i="1" s="1"/>
  <c r="AD84" i="1"/>
  <c r="L84" i="1"/>
  <c r="AD83" i="1"/>
  <c r="H83" i="1"/>
  <c r="L83" i="1" s="1"/>
  <c r="AD82" i="1"/>
  <c r="AD81" i="1"/>
  <c r="H81" i="1"/>
  <c r="L81" i="1" s="1"/>
  <c r="AD80" i="1"/>
  <c r="L80" i="1"/>
  <c r="AD79" i="1"/>
  <c r="L79" i="1"/>
  <c r="AD78" i="1"/>
  <c r="L78" i="1"/>
  <c r="AD77" i="1"/>
  <c r="L77" i="1"/>
  <c r="AD76" i="1"/>
  <c r="L76" i="1"/>
  <c r="AD75" i="1"/>
  <c r="L75" i="1"/>
  <c r="AD74" i="1"/>
  <c r="L74" i="1"/>
  <c r="AD73" i="1"/>
  <c r="L73" i="1"/>
  <c r="AD72" i="1"/>
  <c r="L72" i="1"/>
  <c r="AD71" i="1"/>
  <c r="L71" i="1"/>
  <c r="AD70" i="1"/>
  <c r="L70" i="1"/>
  <c r="AD69" i="1"/>
  <c r="L69" i="1"/>
  <c r="AD68" i="1"/>
  <c r="L68" i="1"/>
  <c r="H82" i="1"/>
  <c r="L82" i="1" s="1"/>
  <c r="AD67" i="1"/>
  <c r="L67" i="1"/>
  <c r="AD66" i="1"/>
  <c r="L66" i="1"/>
  <c r="AD65" i="1"/>
  <c r="L65" i="1"/>
  <c r="AD64" i="1"/>
  <c r="H64" i="1"/>
  <c r="L64" i="1" s="1"/>
  <c r="AD63" i="1"/>
  <c r="H63" i="1"/>
  <c r="L63" i="1" s="1"/>
  <c r="AD62" i="1"/>
  <c r="L62" i="1"/>
  <c r="AD61" i="1"/>
  <c r="L61" i="1"/>
  <c r="AD60" i="1"/>
  <c r="L60" i="1"/>
  <c r="AD59" i="1"/>
  <c r="L59" i="1"/>
  <c r="AD58" i="1"/>
  <c r="L58" i="1"/>
  <c r="AD57" i="1"/>
  <c r="L57" i="1"/>
  <c r="AD56" i="1"/>
  <c r="L56" i="1"/>
  <c r="AD55" i="1"/>
  <c r="L55" i="1"/>
  <c r="AD54" i="1"/>
  <c r="L54" i="1"/>
  <c r="AD53" i="1"/>
  <c r="H53" i="1"/>
  <c r="L53" i="1" s="1"/>
  <c r="AD52" i="1"/>
  <c r="H52" i="1"/>
  <c r="L52" i="1" s="1"/>
  <c r="AD51" i="1"/>
  <c r="AD50" i="1"/>
  <c r="H50" i="1"/>
  <c r="L50" i="1" s="1"/>
  <c r="AD49" i="1"/>
  <c r="L49" i="1"/>
  <c r="AD48" i="1"/>
  <c r="L48" i="1"/>
  <c r="AD47" i="1"/>
  <c r="L47" i="1"/>
  <c r="AD46" i="1"/>
  <c r="L46" i="1"/>
  <c r="AD45" i="1"/>
  <c r="L45" i="1"/>
  <c r="AD44" i="1"/>
  <c r="L44" i="1"/>
  <c r="AD43" i="1"/>
  <c r="L43" i="1"/>
  <c r="AD42" i="1"/>
  <c r="L42" i="1"/>
  <c r="AD41" i="1"/>
  <c r="L41" i="1"/>
  <c r="AD40" i="1"/>
  <c r="L40" i="1"/>
  <c r="AD39" i="1"/>
  <c r="L39" i="1"/>
  <c r="AD38" i="1"/>
  <c r="L38" i="1"/>
  <c r="AD37" i="1"/>
  <c r="L37" i="1"/>
  <c r="AD36" i="1"/>
  <c r="L36" i="1"/>
  <c r="AD35" i="1"/>
  <c r="L35" i="1"/>
  <c r="AD34" i="1"/>
  <c r="L34" i="1"/>
  <c r="AD33" i="1"/>
  <c r="L33" i="1"/>
  <c r="AD32" i="1"/>
  <c r="L32" i="1"/>
  <c r="AD31" i="1"/>
  <c r="L31" i="1"/>
  <c r="AD30" i="1"/>
  <c r="L30" i="1"/>
  <c r="AD29" i="1"/>
  <c r="L29" i="1"/>
  <c r="AD28" i="1"/>
  <c r="L28" i="1"/>
  <c r="AD27" i="1"/>
  <c r="L27" i="1"/>
  <c r="AD26" i="1"/>
  <c r="L26" i="1"/>
  <c r="AD25" i="1"/>
  <c r="L25" i="1"/>
  <c r="AD24" i="1"/>
  <c r="L24" i="1"/>
  <c r="H51" i="1"/>
  <c r="AD23" i="1"/>
  <c r="L23" i="1"/>
  <c r="AD22" i="1"/>
  <c r="L22" i="1"/>
  <c r="AD21" i="1"/>
  <c r="L21" i="1"/>
  <c r="AD20" i="1"/>
  <c r="L20" i="1"/>
  <c r="N19" i="1"/>
  <c r="AD19" i="1" s="1"/>
  <c r="L19" i="1"/>
  <c r="AD18" i="1"/>
  <c r="L18" i="1"/>
  <c r="AD17" i="1"/>
  <c r="L17" i="1"/>
  <c r="AD16" i="1"/>
  <c r="L16" i="1"/>
  <c r="AD15" i="1"/>
  <c r="L15" i="1"/>
  <c r="AD14" i="1"/>
  <c r="L14" i="1"/>
  <c r="AD13" i="1"/>
  <c r="L13" i="1"/>
  <c r="AD12" i="1"/>
  <c r="L12" i="1"/>
  <c r="AD11" i="1"/>
  <c r="L11" i="1"/>
  <c r="AD10" i="1"/>
  <c r="L10" i="1"/>
  <c r="AD9" i="1"/>
  <c r="L9" i="1"/>
  <c r="AD8" i="1"/>
  <c r="L8" i="1"/>
  <c r="AD7" i="1"/>
  <c r="L7" i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D6" i="1"/>
  <c r="L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K4" i="1"/>
  <c r="J4" i="1"/>
  <c r="I4" i="1"/>
  <c r="H4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K3" i="1"/>
  <c r="J3" i="1"/>
  <c r="I3" i="1"/>
  <c r="F51" i="1" l="1"/>
  <c r="L51" i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H3" i="1"/>
  <c r="AD3" i="1"/>
  <c r="L3" i="1"/>
  <c r="AE3" i="1" s="1"/>
</calcChain>
</file>

<file path=xl/sharedStrings.xml><?xml version="1.0" encoding="utf-8"?>
<sst xmlns="http://schemas.openxmlformats.org/spreadsheetml/2006/main" count="30" uniqueCount="30">
  <si>
    <t>SCDOT Projected Cashflow</t>
  </si>
  <si>
    <t>Remaining FY 2012 Amounts</t>
  </si>
  <si>
    <t>FY 2013 Amounts</t>
  </si>
  <si>
    <t>Date</t>
  </si>
  <si>
    <t>Actual Receipts</t>
  </si>
  <si>
    <t>Actual Payments</t>
  </si>
  <si>
    <t>Actual Cash Balance</t>
  </si>
  <si>
    <t>Projected Cash Balance</t>
  </si>
  <si>
    <t>Federal Receipts</t>
  </si>
  <si>
    <t>State Gas Tax Receipts</t>
  </si>
  <si>
    <t>Other Misc. State Receipts</t>
  </si>
  <si>
    <t>Mass Transit Revenue</t>
  </si>
  <si>
    <t>Total Receipts</t>
  </si>
  <si>
    <t>Existing Projects</t>
  </si>
  <si>
    <t>Aug-Nov</t>
  </si>
  <si>
    <t>Participations (County Projects)</t>
  </si>
  <si>
    <t>Payroll</t>
  </si>
  <si>
    <t>Credit Payroll to Projects</t>
  </si>
  <si>
    <t>Charge Payroll to Projects</t>
  </si>
  <si>
    <t>Debt Service</t>
  </si>
  <si>
    <t>SIB Payments</t>
  </si>
  <si>
    <t>CTC Donor Bonus</t>
  </si>
  <si>
    <t>IFTA</t>
  </si>
  <si>
    <t>ROW (including A/E)</t>
  </si>
  <si>
    <t>P.O.s &amp; Procurement Card</t>
  </si>
  <si>
    <t>Other Misc. Payments</t>
  </si>
  <si>
    <t>CEI</t>
  </si>
  <si>
    <t>Consultants (A/E - non CEI)</t>
  </si>
  <si>
    <t>Mass Transit Expenditures</t>
  </si>
  <si>
    <t>Total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</si>
</sst>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2" borderId="1" applyNumberFormat="0" applyBorder="0"/>
  </cellStyleXfs>
  <cellXfs count="12">
    <xf numFmtId="0" fontId="0" fillId="0" borderId="0" xfId="0"/>
    <xf numFmtId="0" fontId="2" fillId="0" borderId="0" xfId="0" applyFont="1"/>
    <xf numFmtId="164" fontId="3" fillId="0" borderId="0" xfId="1" applyNumberFormat="1" applyFont="1"/>
    <xf numFmtId="38" fontId="3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right" wrapText="1"/>
    </xf>
    <xf numFmtId="38" fontId="3" fillId="0" borderId="0" xfId="1" applyNumberFormat="1" applyFont="1" applyAlignment="1">
      <alignment horizontal="right" wrapText="1"/>
    </xf>
    <xf numFmtId="164" fontId="3" fillId="3" borderId="0" xfId="1" applyNumberFormat="1" applyFont="1" applyFill="1" applyAlignment="1">
      <alignment horizontal="right" wrapText="1"/>
    </xf>
    <xf numFmtId="164" fontId="3" fillId="0" borderId="0" xfId="1" applyNumberFormat="1" applyFont="1" applyAlignment="1">
      <alignment horizontal="right"/>
    </xf>
    <xf numFmtId="14" fontId="3" fillId="0" borderId="0" xfId="0" applyNumberFormat="1" applyFont="1"/>
    <xf numFmtId="164" fontId="3" fillId="3" borderId="0" xfId="1" applyNumberFormat="1" applyFont="1" applyFill="1"/>
  </cellXfs>
  <cellStyles count="23">
    <cellStyle name="Comma" xfId="1" builtinId="3"/>
    <cellStyle name="Comma 2" xfId="2"/>
    <cellStyle name="Comma 3" xfId="3"/>
    <cellStyle name="Comma 4" xfId="4"/>
    <cellStyle name="Comma 5" xfId="5"/>
    <cellStyle name="Currency 2" xfId="6"/>
    <cellStyle name="Currency 3" xfId="7"/>
    <cellStyle name="Currency 3 2" xfId="8"/>
    <cellStyle name="Currency 4" xfId="9"/>
    <cellStyle name="Currency 5" xfId="10"/>
    <cellStyle name="Currency 6" xfId="11"/>
    <cellStyle name="Normal" xfId="0" builtinId="0"/>
    <cellStyle name="Normal 2" xfId="12"/>
    <cellStyle name="Normal 2 2" xfId="13"/>
    <cellStyle name="Normal 2 3" xfId="14"/>
    <cellStyle name="Normal 3" xfId="15"/>
    <cellStyle name="Normal 4" xfId="16"/>
    <cellStyle name="Normal 4 2" xfId="17"/>
    <cellStyle name="Normal 5" xfId="18"/>
    <cellStyle name="Normal 6" xfId="19"/>
    <cellStyle name="Percent 2" xfId="20"/>
    <cellStyle name="Percent 3" xfId="21"/>
    <cellStyle name="Style 1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kerJK/Local%20Settings/Temporary%20Internet%20Files/Content.Outlook/TFLXI200/CONTRACT_LETTING_072011-09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M-Fed\Web%20Spreadsheets\WEB%20FY%2012\Update_09012011\CONTRACT_LETTINFY2012_0914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roposals"/>
      <sheetName val="codes"/>
    </sheetNames>
    <sheetDataSet>
      <sheetData sheetId="0"/>
      <sheetData sheetId="1"/>
      <sheetData sheetId="2">
        <row r="2">
          <cell r="A2" t="str">
            <v>FED</v>
          </cell>
          <cell r="B2" t="str">
            <v>BRIDGE</v>
          </cell>
          <cell r="C2" t="str">
            <v>BR - DECK REPAIR</v>
          </cell>
        </row>
        <row r="3">
          <cell r="A3" t="str">
            <v>FED</v>
          </cell>
          <cell r="B3" t="str">
            <v>BRIDGE</v>
          </cell>
          <cell r="C3" t="str">
            <v>BR - INSPECTION</v>
          </cell>
        </row>
        <row r="4">
          <cell r="A4" t="str">
            <v>FED</v>
          </cell>
          <cell r="B4" t="str">
            <v>BRIDGE</v>
          </cell>
          <cell r="C4" t="str">
            <v>BR - PAINTING</v>
          </cell>
        </row>
        <row r="5">
          <cell r="A5" t="str">
            <v>FED</v>
          </cell>
          <cell r="B5" t="str">
            <v>BRIDGE</v>
          </cell>
          <cell r="C5" t="str">
            <v>BR - REPLACEMENT</v>
          </cell>
        </row>
        <row r="6">
          <cell r="A6" t="str">
            <v>OTHER</v>
          </cell>
          <cell r="B6" t="str">
            <v>C PROGRAM</v>
          </cell>
          <cell r="C6" t="str">
            <v>C PROGRAM</v>
          </cell>
        </row>
        <row r="7">
          <cell r="A7" t="str">
            <v>FED</v>
          </cell>
          <cell r="B7" t="str">
            <v>CMAQ</v>
          </cell>
          <cell r="C7" t="str">
            <v>CM - MANDATORY</v>
          </cell>
        </row>
        <row r="8">
          <cell r="A8" t="str">
            <v>FED</v>
          </cell>
          <cell r="B8" t="str">
            <v>CMAQ</v>
          </cell>
          <cell r="C8" t="str">
            <v>CM - NON-MANDATORY</v>
          </cell>
        </row>
        <row r="9">
          <cell r="A9" t="str">
            <v>FED</v>
          </cell>
          <cell r="B9" t="str">
            <v>EARMARK</v>
          </cell>
          <cell r="C9" t="str">
            <v>EARMARK</v>
          </cell>
        </row>
        <row r="10">
          <cell r="A10" t="str">
            <v>FED</v>
          </cell>
          <cell r="B10" t="str">
            <v>ENHANCEMENT</v>
          </cell>
          <cell r="C10" t="str">
            <v>ENHANCEMENT</v>
          </cell>
        </row>
        <row r="11">
          <cell r="A11" t="str">
            <v>FED</v>
          </cell>
          <cell r="B11" t="str">
            <v>FEDERAL LANDS</v>
          </cell>
          <cell r="C11" t="str">
            <v>FEDERAL LANDS</v>
          </cell>
        </row>
        <row r="12">
          <cell r="A12" t="str">
            <v>FED</v>
          </cell>
          <cell r="B12" t="str">
            <v>FEDERAL MATCH</v>
          </cell>
          <cell r="C12" t="str">
            <v>FEDERAL MATCH</v>
          </cell>
        </row>
        <row r="13">
          <cell r="A13" t="str">
            <v>FED</v>
          </cell>
          <cell r="B13" t="str">
            <v>INTERSTATE</v>
          </cell>
          <cell r="C13" t="str">
            <v>INT - OPERATIONS/TRAFFIC ENG</v>
          </cell>
        </row>
        <row r="14">
          <cell r="A14" t="str">
            <v>FED</v>
          </cell>
          <cell r="B14" t="str">
            <v>INTERSTATE</v>
          </cell>
          <cell r="C14" t="str">
            <v>INT - REHABILITATION</v>
          </cell>
        </row>
        <row r="15">
          <cell r="A15" t="str">
            <v>FED</v>
          </cell>
          <cell r="B15" t="str">
            <v>INTERSTATE</v>
          </cell>
          <cell r="C15" t="str">
            <v>INT - UPGRADE</v>
          </cell>
        </row>
        <row r="16">
          <cell r="A16" t="str">
            <v>STATE</v>
          </cell>
          <cell r="B16" t="str">
            <v>MAINTENANCE</v>
          </cell>
          <cell r="C16" t="str">
            <v>MT - OTHER</v>
          </cell>
        </row>
        <row r="17">
          <cell r="A17" t="str">
            <v>STATE</v>
          </cell>
          <cell r="B17" t="str">
            <v>MAINTENANCE</v>
          </cell>
          <cell r="C17" t="str">
            <v>MT - RESURFACING</v>
          </cell>
        </row>
        <row r="18">
          <cell r="A18" t="str">
            <v>FED</v>
          </cell>
          <cell r="B18" t="str">
            <v>P&amp;R</v>
          </cell>
          <cell r="C18" t="str">
            <v>P&amp;R - GUARDRAIL REPAIR</v>
          </cell>
        </row>
        <row r="19">
          <cell r="A19" t="str">
            <v>FED</v>
          </cell>
          <cell r="B19" t="str">
            <v>P&amp;R</v>
          </cell>
          <cell r="C19" t="str">
            <v>P&amp;R - RESURFACING</v>
          </cell>
        </row>
        <row r="20">
          <cell r="A20" t="str">
            <v>FED</v>
          </cell>
          <cell r="B20" t="str">
            <v>P&amp;R</v>
          </cell>
          <cell r="C20" t="str">
            <v>P&amp;R - SIGNAL UPGRADES</v>
          </cell>
        </row>
        <row r="21">
          <cell r="A21" t="str">
            <v>FED</v>
          </cell>
          <cell r="B21" t="str">
            <v>P&amp;R</v>
          </cell>
          <cell r="C21" t="str">
            <v>P&amp;R - SIGNING &amp; MARKING</v>
          </cell>
        </row>
        <row r="22">
          <cell r="A22" t="str">
            <v>STATE</v>
          </cell>
          <cell r="B22" t="str">
            <v>SAFETY</v>
          </cell>
          <cell r="C22" t="str">
            <v>RRS</v>
          </cell>
        </row>
        <row r="23">
          <cell r="A23" t="str">
            <v>FED</v>
          </cell>
          <cell r="B23" t="str">
            <v>SAFETY</v>
          </cell>
          <cell r="C23" t="str">
            <v>SA - HES</v>
          </cell>
        </row>
        <row r="24">
          <cell r="A24" t="str">
            <v>FED</v>
          </cell>
          <cell r="B24" t="str">
            <v>SAFETY</v>
          </cell>
          <cell r="C24" t="str">
            <v>SA - RR HAZARD ELIMINATION</v>
          </cell>
        </row>
        <row r="25">
          <cell r="A25" t="str">
            <v>FED</v>
          </cell>
          <cell r="B25" t="str">
            <v>SAFETY</v>
          </cell>
          <cell r="C25" t="str">
            <v>SA - SRTS</v>
          </cell>
        </row>
        <row r="26">
          <cell r="A26" t="str">
            <v>OTHER</v>
          </cell>
          <cell r="B26" t="str">
            <v>LOCAL</v>
          </cell>
          <cell r="C26" t="str">
            <v>SALES TAX</v>
          </cell>
        </row>
        <row r="27">
          <cell r="A27" t="str">
            <v>STATE</v>
          </cell>
          <cell r="B27" t="str">
            <v>SIB</v>
          </cell>
          <cell r="C27" t="str">
            <v>SIB</v>
          </cell>
        </row>
        <row r="28">
          <cell r="A28" t="str">
            <v>FED</v>
          </cell>
          <cell r="B28" t="str">
            <v>SYSTEM UPGRADE</v>
          </cell>
          <cell r="C28" t="str">
            <v>SU - RURAL SYSTEM UPGRADE</v>
          </cell>
        </row>
        <row r="29">
          <cell r="A29" t="str">
            <v>FED</v>
          </cell>
          <cell r="B29" t="str">
            <v>SYSTEM UPGRADE</v>
          </cell>
          <cell r="C29" t="str">
            <v>SU - URBAN SYSTEM UPGRADE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_Program"/>
      <sheetName val="Chart_WorkCategory"/>
      <sheetName val="FY12_SUMMARY"/>
      <sheetName val="Summary_ALL"/>
      <sheetName val="Oct"/>
      <sheetName val="Nov"/>
      <sheetName val="Dec"/>
      <sheetName val="Dec_alt"/>
      <sheetName val="LET2"/>
      <sheetName val="codes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FED</v>
          </cell>
          <cell r="I2" t="str">
            <v>BRIDGES</v>
          </cell>
        </row>
        <row r="3">
          <cell r="I3" t="str">
            <v>ENHANCEMENT</v>
          </cell>
        </row>
        <row r="4">
          <cell r="I4" t="str">
            <v>OPERATIONAL</v>
          </cell>
        </row>
        <row r="5">
          <cell r="I5" t="str">
            <v>REHABILITATION &amp; RESURFACING</v>
          </cell>
        </row>
        <row r="6">
          <cell r="I6" t="str">
            <v>WIDENINGS &amp; SAFETY IMPROVEMENTS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72"/>
  <sheetViews>
    <sheetView tabSelected="1" zoomScaleNormal="100" workbookViewId="0">
      <pane xSplit="1" ySplit="5" topLeftCell="B25" activePane="bottomRight" state="frozen"/>
      <selection activeCell="B72" sqref="B72:C72"/>
      <selection pane="topRight" activeCell="B72" sqref="B72:C72"/>
      <selection pane="bottomLeft" activeCell="B72" sqref="B72:C72"/>
      <selection pane="bottomRight" activeCell="D31" sqref="D31"/>
    </sheetView>
  </sheetViews>
  <sheetFormatPr defaultRowHeight="15" x14ac:dyDescent="0.25"/>
  <cols>
    <col min="1" max="1" width="10.7109375" style="4" customWidth="1"/>
    <col min="2" max="4" width="11.140625" style="2" customWidth="1"/>
    <col min="5" max="5" width="0.85546875" style="3" customWidth="1"/>
    <col min="6" max="6" width="13.28515625" style="3" customWidth="1"/>
    <col min="7" max="7" width="0.85546875" style="3" customWidth="1"/>
    <col min="8" max="8" width="9" style="2" bestFit="1" customWidth="1"/>
    <col min="9" max="9" width="9.5703125" style="2" bestFit="1" customWidth="1"/>
    <col min="10" max="10" width="11.5703125" style="2" bestFit="1" customWidth="1"/>
    <col min="11" max="11" width="11.5703125" style="2" customWidth="1"/>
    <col min="12" max="12" width="10.5703125" style="2" bestFit="1" customWidth="1"/>
    <col min="13" max="13" width="0.85546875" style="2" customWidth="1"/>
    <col min="14" max="14" width="9" style="2" bestFit="1" customWidth="1"/>
    <col min="15" max="15" width="10.5703125" style="2" bestFit="1" customWidth="1"/>
    <col min="16" max="16" width="13" style="2" customWidth="1"/>
    <col min="17" max="17" width="9" style="2" bestFit="1" customWidth="1"/>
    <col min="18" max="19" width="9.42578125" style="2" bestFit="1" customWidth="1"/>
    <col min="20" max="20" width="8" style="2" bestFit="1" customWidth="1"/>
    <col min="21" max="21" width="9.7109375" style="2" bestFit="1" customWidth="1"/>
    <col min="22" max="22" width="10.5703125" style="2" bestFit="1" customWidth="1"/>
    <col min="23" max="23" width="8" style="2" bestFit="1" customWidth="1"/>
    <col min="24" max="24" width="9.85546875" style="2" bestFit="1" customWidth="1"/>
    <col min="25" max="25" width="12.5703125" style="2" bestFit="1" customWidth="1"/>
    <col min="26" max="26" width="9.7109375" style="2" bestFit="1" customWidth="1"/>
    <col min="27" max="27" width="8" style="2" bestFit="1" customWidth="1"/>
    <col min="28" max="28" width="11.140625" style="2" customWidth="1"/>
    <col min="29" max="29" width="12.5703125" style="2" customWidth="1"/>
    <col min="30" max="30" width="10.5703125" style="2" bestFit="1" customWidth="1"/>
    <col min="31" max="36" width="11.140625" style="2" customWidth="1"/>
    <col min="37" max="16384" width="9.140625" style="4"/>
  </cols>
  <sheetData>
    <row r="1" spans="1:36" ht="18.75" x14ac:dyDescent="0.3">
      <c r="A1" s="1" t="s">
        <v>0</v>
      </c>
    </row>
    <row r="2" spans="1:36" ht="6" customHeight="1" x14ac:dyDescent="0.3">
      <c r="A2" s="1"/>
    </row>
    <row r="3" spans="1:36" x14ac:dyDescent="0.25">
      <c r="A3" s="2" t="s">
        <v>1</v>
      </c>
      <c r="H3" s="2">
        <f>SUM(H6:H311)</f>
        <v>605135.77686054341</v>
      </c>
      <c r="I3" s="2">
        <f t="shared" ref="I3:L3" si="0">SUM(I6:I311)</f>
        <v>375201</v>
      </c>
      <c r="J3" s="2">
        <f t="shared" si="0"/>
        <v>63600</v>
      </c>
      <c r="K3" s="2">
        <f t="shared" si="0"/>
        <v>15600</v>
      </c>
      <c r="L3" s="2">
        <f t="shared" si="0"/>
        <v>1059536.7768605426</v>
      </c>
      <c r="N3" s="2">
        <f t="shared" ref="N3:AD3" si="1">SUM(N6:N311)</f>
        <v>507987.3928740198</v>
      </c>
      <c r="O3" s="2">
        <f t="shared" si="1"/>
        <v>27661.648312599333</v>
      </c>
      <c r="P3" s="2">
        <f t="shared" si="1"/>
        <v>0</v>
      </c>
      <c r="Q3" s="2">
        <f t="shared" si="1"/>
        <v>182000</v>
      </c>
      <c r="R3" s="2">
        <f t="shared" si="1"/>
        <v>-43340</v>
      </c>
      <c r="S3" s="2">
        <f t="shared" si="1"/>
        <v>43340</v>
      </c>
      <c r="T3" s="2">
        <f t="shared" si="1"/>
        <v>49547</v>
      </c>
      <c r="U3" s="2">
        <f t="shared" si="1"/>
        <v>42580</v>
      </c>
      <c r="V3" s="2">
        <f t="shared" si="1"/>
        <v>19000</v>
      </c>
      <c r="W3" s="2">
        <f t="shared" si="1"/>
        <v>12000</v>
      </c>
      <c r="X3" s="2">
        <f t="shared" si="1"/>
        <v>22000</v>
      </c>
      <c r="Y3" s="2">
        <f t="shared" si="1"/>
        <v>116100</v>
      </c>
      <c r="Z3" s="2">
        <f t="shared" si="1"/>
        <v>22902</v>
      </c>
      <c r="AA3" s="2">
        <f t="shared" si="1"/>
        <v>27895.115283444655</v>
      </c>
      <c r="AB3" s="2">
        <f t="shared" si="1"/>
        <v>25000</v>
      </c>
      <c r="AC3" s="2">
        <f t="shared" si="1"/>
        <v>23980</v>
      </c>
      <c r="AD3" s="2">
        <f t="shared" si="1"/>
        <v>1078653.1564700638</v>
      </c>
      <c r="AE3" s="2">
        <f>+L3-AD3</f>
        <v>-19116.379609521246</v>
      </c>
    </row>
    <row r="4" spans="1:36" x14ac:dyDescent="0.25">
      <c r="A4" s="2" t="s">
        <v>2</v>
      </c>
      <c r="H4" s="2">
        <f t="shared" ref="H4:L4" si="2">SUM(H312:H676)</f>
        <v>314154.94813394599</v>
      </c>
      <c r="I4" s="2">
        <f t="shared" si="2"/>
        <v>438360</v>
      </c>
      <c r="J4" s="2">
        <f t="shared" si="2"/>
        <v>62400</v>
      </c>
      <c r="K4" s="2">
        <f t="shared" si="2"/>
        <v>18720</v>
      </c>
      <c r="L4" s="2">
        <f t="shared" si="2"/>
        <v>833634.9481339457</v>
      </c>
      <c r="N4" s="2">
        <f t="shared" ref="N4:AD4" si="3">SUM(N312:N676)</f>
        <v>142974.74725151859</v>
      </c>
      <c r="O4" s="2">
        <f t="shared" si="3"/>
        <v>29698.3813949615</v>
      </c>
      <c r="P4" s="2">
        <f t="shared" si="3"/>
        <v>0</v>
      </c>
      <c r="Q4" s="2">
        <f t="shared" si="3"/>
        <v>218400</v>
      </c>
      <c r="R4" s="2">
        <f t="shared" si="3"/>
        <v>-52008</v>
      </c>
      <c r="S4" s="2">
        <f t="shared" si="3"/>
        <v>52008</v>
      </c>
      <c r="T4" s="2">
        <f t="shared" si="3"/>
        <v>58392</v>
      </c>
      <c r="U4" s="2">
        <f t="shared" si="3"/>
        <v>51096</v>
      </c>
      <c r="V4" s="2">
        <f t="shared" si="3"/>
        <v>9500</v>
      </c>
      <c r="W4" s="2">
        <f t="shared" si="3"/>
        <v>14400</v>
      </c>
      <c r="X4" s="2">
        <f t="shared" si="3"/>
        <v>26000</v>
      </c>
      <c r="Y4" s="2">
        <f t="shared" si="3"/>
        <v>140400</v>
      </c>
      <c r="Z4" s="2">
        <f t="shared" si="3"/>
        <v>28000</v>
      </c>
      <c r="AA4" s="2">
        <f t="shared" si="3"/>
        <v>17587.740205165072</v>
      </c>
      <c r="AB4" s="2">
        <f t="shared" si="3"/>
        <v>30000</v>
      </c>
      <c r="AC4" s="2">
        <f t="shared" si="3"/>
        <v>28340</v>
      </c>
      <c r="AD4" s="2">
        <f t="shared" si="3"/>
        <v>794788.86885164515</v>
      </c>
      <c r="AE4" s="2">
        <f>+L4-AD4</f>
        <v>38846.079282300547</v>
      </c>
    </row>
    <row r="5" spans="1:36" ht="60" x14ac:dyDescent="0.25">
      <c r="A5" s="5" t="s">
        <v>3</v>
      </c>
      <c r="B5" s="6" t="s">
        <v>4</v>
      </c>
      <c r="C5" s="6" t="s">
        <v>5</v>
      </c>
      <c r="D5" s="6" t="s">
        <v>6</v>
      </c>
      <c r="E5" s="7"/>
      <c r="F5" s="7" t="s">
        <v>7</v>
      </c>
      <c r="G5" s="7"/>
      <c r="H5" s="8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/>
      <c r="N5" s="6" t="s">
        <v>13</v>
      </c>
      <c r="O5" s="8" t="s">
        <v>14</v>
      </c>
      <c r="P5" s="6" t="s">
        <v>15</v>
      </c>
      <c r="Q5" s="9" t="s">
        <v>16</v>
      </c>
      <c r="R5" s="6" t="s">
        <v>17</v>
      </c>
      <c r="S5" s="6" t="s">
        <v>18</v>
      </c>
      <c r="T5" s="6" t="s">
        <v>19</v>
      </c>
      <c r="U5" s="6" t="s">
        <v>20</v>
      </c>
      <c r="V5" s="6" t="s">
        <v>21</v>
      </c>
      <c r="W5" s="6" t="s">
        <v>22</v>
      </c>
      <c r="X5" s="6" t="s">
        <v>23</v>
      </c>
      <c r="Y5" s="6" t="s">
        <v>24</v>
      </c>
      <c r="Z5" s="6" t="s">
        <v>25</v>
      </c>
      <c r="AA5" s="6" t="s">
        <v>26</v>
      </c>
      <c r="AB5" s="6" t="s">
        <v>27</v>
      </c>
      <c r="AC5" s="6" t="s">
        <v>28</v>
      </c>
      <c r="AD5" s="6" t="s">
        <v>29</v>
      </c>
      <c r="AE5" s="6"/>
      <c r="AF5" s="6"/>
      <c r="AG5" s="9"/>
      <c r="AH5" s="9"/>
      <c r="AI5" s="9"/>
      <c r="AJ5" s="9"/>
    </row>
    <row r="6" spans="1:36" x14ac:dyDescent="0.25">
      <c r="A6" s="10">
        <v>40785</v>
      </c>
      <c r="B6" s="2">
        <v>743.76</v>
      </c>
      <c r="C6" s="2">
        <v>8061.2876100000021</v>
      </c>
      <c r="D6" s="2">
        <v>7047.451250000212</v>
      </c>
      <c r="F6" s="3">
        <v>7047</v>
      </c>
      <c r="H6" s="2">
        <v>20909</v>
      </c>
      <c r="L6" s="2">
        <f>SUM(H6:K6)</f>
        <v>20909</v>
      </c>
      <c r="AD6" s="2">
        <f>SUM(N6:AC6)</f>
        <v>0</v>
      </c>
    </row>
    <row r="7" spans="1:36" x14ac:dyDescent="0.25">
      <c r="A7" s="10">
        <f t="shared" ref="A7:A70" si="4">+A6+1</f>
        <v>40786</v>
      </c>
      <c r="B7" s="2">
        <v>20909.372240000019</v>
      </c>
      <c r="C7" s="2">
        <v>0</v>
      </c>
      <c r="D7" s="2">
        <f>+D6+B7-C7</f>
        <v>27956.823490000232</v>
      </c>
      <c r="F7" s="3">
        <f>+F6+L6-AD6</f>
        <v>27956</v>
      </c>
      <c r="L7" s="2">
        <f t="shared" ref="L7:L70" si="5">SUM(H7:K7)</f>
        <v>0</v>
      </c>
      <c r="Z7" s="2">
        <v>802</v>
      </c>
      <c r="AD7" s="2">
        <f t="shared" ref="AD7:AD70" si="6">SUM(N7:AC7)</f>
        <v>802</v>
      </c>
    </row>
    <row r="8" spans="1:36" x14ac:dyDescent="0.25">
      <c r="A8" s="10">
        <f t="shared" si="4"/>
        <v>40787</v>
      </c>
      <c r="B8" s="2">
        <v>811.19576999998094</v>
      </c>
      <c r="C8" s="2">
        <v>1613.0225500000063</v>
      </c>
      <c r="D8" s="2">
        <f t="shared" ref="D8:D29" si="7">+D7+B8-C8</f>
        <v>27154.996710000207</v>
      </c>
      <c r="F8" s="3">
        <f t="shared" ref="F8:F71" si="8">+F7+L7-AD7</f>
        <v>27154</v>
      </c>
      <c r="L8" s="2">
        <f t="shared" si="5"/>
        <v>0</v>
      </c>
      <c r="AD8" s="2">
        <f t="shared" si="6"/>
        <v>0</v>
      </c>
    </row>
    <row r="9" spans="1:36" x14ac:dyDescent="0.25">
      <c r="A9" s="10">
        <f t="shared" si="4"/>
        <v>40788</v>
      </c>
      <c r="B9" s="2">
        <v>3.75</v>
      </c>
      <c r="C9" s="2">
        <v>8989.1967499999992</v>
      </c>
      <c r="D9" s="2">
        <f t="shared" si="7"/>
        <v>18169.549960000208</v>
      </c>
      <c r="F9" s="3">
        <f t="shared" si="8"/>
        <v>27154</v>
      </c>
      <c r="L9" s="2">
        <f t="shared" si="5"/>
        <v>0</v>
      </c>
      <c r="Q9" s="2">
        <v>9100</v>
      </c>
      <c r="X9" s="2">
        <v>500</v>
      </c>
      <c r="AC9" s="2">
        <v>545</v>
      </c>
      <c r="AD9" s="2">
        <f t="shared" si="6"/>
        <v>10145</v>
      </c>
    </row>
    <row r="10" spans="1:36" x14ac:dyDescent="0.25">
      <c r="A10" s="10">
        <f t="shared" si="4"/>
        <v>40789</v>
      </c>
      <c r="B10" s="2">
        <v>0</v>
      </c>
      <c r="C10" s="2">
        <v>0</v>
      </c>
      <c r="D10" s="2">
        <f t="shared" si="7"/>
        <v>18169.549960000208</v>
      </c>
      <c r="F10" s="3">
        <f t="shared" si="8"/>
        <v>17009</v>
      </c>
      <c r="L10" s="2">
        <f t="shared" si="5"/>
        <v>0</v>
      </c>
      <c r="AD10" s="2">
        <f t="shared" si="6"/>
        <v>0</v>
      </c>
    </row>
    <row r="11" spans="1:36" x14ac:dyDescent="0.25">
      <c r="A11" s="10">
        <f t="shared" si="4"/>
        <v>40790</v>
      </c>
      <c r="B11" s="2">
        <v>0</v>
      </c>
      <c r="C11" s="2">
        <v>0</v>
      </c>
      <c r="D11" s="2">
        <f t="shared" si="7"/>
        <v>18169.549960000208</v>
      </c>
      <c r="F11" s="3">
        <f t="shared" si="8"/>
        <v>17009</v>
      </c>
      <c r="L11" s="2">
        <f t="shared" si="5"/>
        <v>0</v>
      </c>
      <c r="AD11" s="2">
        <f t="shared" si="6"/>
        <v>0</v>
      </c>
    </row>
    <row r="12" spans="1:36" x14ac:dyDescent="0.25">
      <c r="A12" s="10">
        <f t="shared" si="4"/>
        <v>40791</v>
      </c>
      <c r="B12" s="2">
        <v>0</v>
      </c>
      <c r="C12" s="2">
        <v>0</v>
      </c>
      <c r="D12" s="2">
        <f t="shared" si="7"/>
        <v>18169.549960000208</v>
      </c>
      <c r="F12" s="3">
        <f t="shared" si="8"/>
        <v>17009</v>
      </c>
      <c r="L12" s="2">
        <f t="shared" si="5"/>
        <v>0</v>
      </c>
      <c r="U12" s="2">
        <v>4258</v>
      </c>
      <c r="Y12" s="2">
        <v>540</v>
      </c>
      <c r="Z12" s="2">
        <v>20</v>
      </c>
      <c r="AD12" s="2">
        <f t="shared" si="6"/>
        <v>4818</v>
      </c>
    </row>
    <row r="13" spans="1:36" x14ac:dyDescent="0.25">
      <c r="A13" s="10">
        <f t="shared" si="4"/>
        <v>40792</v>
      </c>
      <c r="B13" s="2">
        <v>1.4023900000154972</v>
      </c>
      <c r="C13" s="2">
        <v>2706.6204399999924</v>
      </c>
      <c r="D13" s="2">
        <f t="shared" si="7"/>
        <v>15464.33191000023</v>
      </c>
      <c r="F13" s="3">
        <f t="shared" si="8"/>
        <v>12191</v>
      </c>
      <c r="I13" s="2">
        <v>31120</v>
      </c>
      <c r="L13" s="2">
        <f t="shared" si="5"/>
        <v>31120</v>
      </c>
      <c r="W13" s="2">
        <v>1200</v>
      </c>
      <c r="Y13" s="2">
        <v>540</v>
      </c>
      <c r="Z13" s="2">
        <v>20</v>
      </c>
      <c r="AD13" s="2">
        <f t="shared" si="6"/>
        <v>1760</v>
      </c>
    </row>
    <row r="14" spans="1:36" x14ac:dyDescent="0.25">
      <c r="A14" s="10">
        <f t="shared" si="4"/>
        <v>40793</v>
      </c>
      <c r="B14" s="2">
        <v>0.97003999999165536</v>
      </c>
      <c r="C14" s="2">
        <v>-67.475520000007009</v>
      </c>
      <c r="D14" s="2">
        <f t="shared" si="7"/>
        <v>15532.777470000228</v>
      </c>
      <c r="F14" s="3">
        <f t="shared" si="8"/>
        <v>41551</v>
      </c>
      <c r="L14" s="2">
        <f t="shared" si="5"/>
        <v>0</v>
      </c>
      <c r="Y14" s="2">
        <v>540</v>
      </c>
      <c r="Z14" s="2">
        <v>20</v>
      </c>
      <c r="AD14" s="2">
        <f t="shared" si="6"/>
        <v>560</v>
      </c>
    </row>
    <row r="15" spans="1:36" x14ac:dyDescent="0.25">
      <c r="A15" s="10">
        <f t="shared" si="4"/>
        <v>40794</v>
      </c>
      <c r="B15" s="2">
        <v>773.71046000000831</v>
      </c>
      <c r="C15" s="2">
        <v>-653.22357999999258</v>
      </c>
      <c r="D15" s="2">
        <f t="shared" si="7"/>
        <v>16959.711510000227</v>
      </c>
      <c r="F15" s="3">
        <f t="shared" si="8"/>
        <v>40991</v>
      </c>
      <c r="L15" s="2">
        <f t="shared" si="5"/>
        <v>0</v>
      </c>
      <c r="Y15" s="2">
        <v>540</v>
      </c>
      <c r="Z15" s="2">
        <v>20</v>
      </c>
      <c r="AD15" s="2">
        <f t="shared" si="6"/>
        <v>560</v>
      </c>
    </row>
    <row r="16" spans="1:36" x14ac:dyDescent="0.25">
      <c r="A16" s="10">
        <f t="shared" si="4"/>
        <v>40795</v>
      </c>
      <c r="B16" s="2">
        <v>31157.690869999988</v>
      </c>
      <c r="C16" s="2">
        <v>19896.140830000004</v>
      </c>
      <c r="D16" s="2">
        <f t="shared" si="7"/>
        <v>28221.261550000214</v>
      </c>
      <c r="F16" s="3">
        <f t="shared" si="8"/>
        <v>40431</v>
      </c>
      <c r="J16" s="2">
        <v>1200</v>
      </c>
      <c r="L16" s="2">
        <f t="shared" si="5"/>
        <v>1200</v>
      </c>
      <c r="X16" s="2">
        <v>500</v>
      </c>
      <c r="Y16" s="2">
        <v>540</v>
      </c>
      <c r="Z16" s="2">
        <v>20</v>
      </c>
      <c r="AC16" s="2">
        <v>545</v>
      </c>
      <c r="AD16" s="2">
        <f t="shared" si="6"/>
        <v>1605</v>
      </c>
    </row>
    <row r="17" spans="1:30" x14ac:dyDescent="0.25">
      <c r="A17" s="10">
        <f t="shared" si="4"/>
        <v>40796</v>
      </c>
      <c r="B17" s="2">
        <v>0</v>
      </c>
      <c r="C17" s="2">
        <v>0</v>
      </c>
      <c r="D17" s="2">
        <f t="shared" si="7"/>
        <v>28221.261550000214</v>
      </c>
      <c r="F17" s="3">
        <f t="shared" si="8"/>
        <v>40026</v>
      </c>
      <c r="L17" s="2">
        <f t="shared" si="5"/>
        <v>0</v>
      </c>
      <c r="AD17" s="2">
        <f t="shared" si="6"/>
        <v>0</v>
      </c>
    </row>
    <row r="18" spans="1:30" x14ac:dyDescent="0.25">
      <c r="A18" s="10">
        <f t="shared" si="4"/>
        <v>40797</v>
      </c>
      <c r="B18" s="2">
        <v>0</v>
      </c>
      <c r="C18" s="2">
        <v>0</v>
      </c>
      <c r="D18" s="2">
        <f t="shared" si="7"/>
        <v>28221.261550000214</v>
      </c>
      <c r="F18" s="3">
        <f t="shared" si="8"/>
        <v>40026</v>
      </c>
      <c r="L18" s="2">
        <f t="shared" si="5"/>
        <v>0</v>
      </c>
      <c r="AD18" s="2">
        <f t="shared" si="6"/>
        <v>0</v>
      </c>
    </row>
    <row r="19" spans="1:30" x14ac:dyDescent="0.25">
      <c r="A19" s="10">
        <f t="shared" si="4"/>
        <v>40798</v>
      </c>
      <c r="B19" s="2">
        <v>1589.4949999999999</v>
      </c>
      <c r="C19" s="2">
        <v>6942.7244000000019</v>
      </c>
      <c r="D19" s="2">
        <f t="shared" si="7"/>
        <v>22868.03215000021</v>
      </c>
      <c r="F19" s="3">
        <f t="shared" si="8"/>
        <v>40026</v>
      </c>
      <c r="L19" s="2">
        <f t="shared" si="5"/>
        <v>0</v>
      </c>
      <c r="N19" s="2">
        <f>39466-19303</f>
        <v>20163</v>
      </c>
      <c r="Y19" s="2">
        <v>540</v>
      </c>
      <c r="Z19" s="2">
        <v>20</v>
      </c>
      <c r="AD19" s="2">
        <f t="shared" si="6"/>
        <v>20723</v>
      </c>
    </row>
    <row r="20" spans="1:30" x14ac:dyDescent="0.25">
      <c r="A20" s="10">
        <f t="shared" si="4"/>
        <v>40799</v>
      </c>
      <c r="B20" s="2">
        <v>8.6999999999999994E-2</v>
      </c>
      <c r="C20" s="2">
        <v>3565.4172699999808</v>
      </c>
      <c r="D20" s="2">
        <f t="shared" si="7"/>
        <v>19302.70188000023</v>
      </c>
      <c r="F20" s="3">
        <f t="shared" si="8"/>
        <v>19303</v>
      </c>
      <c r="I20" s="2">
        <v>8298</v>
      </c>
      <c r="L20" s="2">
        <f t="shared" si="5"/>
        <v>8298</v>
      </c>
      <c r="Y20" s="2">
        <v>540</v>
      </c>
      <c r="Z20" s="2">
        <v>20</v>
      </c>
      <c r="AD20" s="2">
        <f t="shared" si="6"/>
        <v>560</v>
      </c>
    </row>
    <row r="21" spans="1:30" x14ac:dyDescent="0.25">
      <c r="A21" s="10">
        <f t="shared" si="4"/>
        <v>40800</v>
      </c>
      <c r="B21" s="2">
        <v>7418.0440800000169</v>
      </c>
      <c r="C21" s="2">
        <v>937.85668999999757</v>
      </c>
      <c r="D21" s="2">
        <f t="shared" si="7"/>
        <v>25782.889270000251</v>
      </c>
      <c r="F21" s="3">
        <f t="shared" si="8"/>
        <v>27041</v>
      </c>
      <c r="L21" s="2">
        <f t="shared" si="5"/>
        <v>0</v>
      </c>
      <c r="Y21" s="2">
        <v>540</v>
      </c>
      <c r="Z21" s="2">
        <v>20</v>
      </c>
      <c r="AD21" s="2">
        <f t="shared" si="6"/>
        <v>560</v>
      </c>
    </row>
    <row r="22" spans="1:30" x14ac:dyDescent="0.25">
      <c r="A22" s="10">
        <f t="shared" si="4"/>
        <v>40801</v>
      </c>
      <c r="B22" s="2">
        <v>0.57913999998569488</v>
      </c>
      <c r="C22" s="2">
        <v>3969.0345100000018</v>
      </c>
      <c r="D22" s="2">
        <f t="shared" si="7"/>
        <v>21814.433900000236</v>
      </c>
      <c r="F22" s="3">
        <f t="shared" si="8"/>
        <v>26481</v>
      </c>
      <c r="L22" s="2">
        <f t="shared" si="5"/>
        <v>0</v>
      </c>
      <c r="Y22" s="2">
        <v>540</v>
      </c>
      <c r="Z22" s="2">
        <v>20</v>
      </c>
      <c r="AD22" s="2">
        <f t="shared" si="6"/>
        <v>560</v>
      </c>
    </row>
    <row r="23" spans="1:30" x14ac:dyDescent="0.25">
      <c r="A23" s="10">
        <f t="shared" si="4"/>
        <v>40802</v>
      </c>
      <c r="B23" s="2">
        <v>13263.898979999994</v>
      </c>
      <c r="C23" s="2">
        <v>1909.5343600000142</v>
      </c>
      <c r="D23" s="2">
        <f t="shared" si="7"/>
        <v>33168.798520000222</v>
      </c>
      <c r="F23" s="3">
        <f t="shared" si="8"/>
        <v>25921</v>
      </c>
      <c r="H23" s="2">
        <v>8000</v>
      </c>
      <c r="J23" s="2">
        <v>1200</v>
      </c>
      <c r="K23" s="2">
        <v>780</v>
      </c>
      <c r="L23" s="2">
        <f t="shared" si="5"/>
        <v>9980</v>
      </c>
      <c r="O23" s="2">
        <v>0</v>
      </c>
      <c r="R23" s="2">
        <v>-2167</v>
      </c>
      <c r="S23" s="2">
        <v>2167</v>
      </c>
      <c r="X23" s="2">
        <v>500</v>
      </c>
      <c r="Y23" s="2">
        <v>540</v>
      </c>
      <c r="Z23" s="2">
        <v>720</v>
      </c>
      <c r="AA23" s="2">
        <v>1852.7481732239248</v>
      </c>
      <c r="AB23" s="2">
        <v>1250</v>
      </c>
      <c r="AC23" s="2">
        <v>545</v>
      </c>
      <c r="AD23" s="2">
        <f t="shared" si="6"/>
        <v>5407.7481732239248</v>
      </c>
    </row>
    <row r="24" spans="1:30" x14ac:dyDescent="0.25">
      <c r="A24" s="10">
        <f t="shared" si="4"/>
        <v>40803</v>
      </c>
      <c r="B24" s="2">
        <v>0</v>
      </c>
      <c r="C24" s="2">
        <v>0</v>
      </c>
      <c r="D24" s="2">
        <f t="shared" si="7"/>
        <v>33168.798520000222</v>
      </c>
      <c r="F24" s="3">
        <f t="shared" si="8"/>
        <v>30493.251826776075</v>
      </c>
      <c r="J24" s="2">
        <v>12000</v>
      </c>
      <c r="L24" s="2">
        <f t="shared" si="5"/>
        <v>12000</v>
      </c>
      <c r="Q24" s="2">
        <v>9100</v>
      </c>
      <c r="AD24" s="2">
        <f t="shared" si="6"/>
        <v>9100</v>
      </c>
    </row>
    <row r="25" spans="1:30" x14ac:dyDescent="0.25">
      <c r="A25" s="10">
        <f t="shared" si="4"/>
        <v>40804</v>
      </c>
      <c r="B25" s="2">
        <v>0</v>
      </c>
      <c r="C25" s="2">
        <v>0</v>
      </c>
      <c r="D25" s="2">
        <f t="shared" si="7"/>
        <v>33168.798520000222</v>
      </c>
      <c r="F25" s="3">
        <f t="shared" si="8"/>
        <v>33393.251826776075</v>
      </c>
      <c r="L25" s="2">
        <f t="shared" si="5"/>
        <v>0</v>
      </c>
      <c r="AD25" s="2">
        <f t="shared" si="6"/>
        <v>0</v>
      </c>
    </row>
    <row r="26" spans="1:30" x14ac:dyDescent="0.25">
      <c r="A26" s="10">
        <f t="shared" si="4"/>
        <v>40805</v>
      </c>
      <c r="B26" s="2">
        <v>9407.0457800000095</v>
      </c>
      <c r="C26" s="2">
        <v>13381.533969999999</v>
      </c>
      <c r="D26" s="2">
        <f t="shared" si="7"/>
        <v>29194.310330000233</v>
      </c>
      <c r="F26" s="3">
        <f t="shared" si="8"/>
        <v>33393.251826776075</v>
      </c>
      <c r="L26" s="2">
        <f t="shared" si="5"/>
        <v>0</v>
      </c>
      <c r="Y26" s="2">
        <v>540</v>
      </c>
      <c r="Z26" s="2">
        <v>20</v>
      </c>
      <c r="AD26" s="2">
        <f t="shared" si="6"/>
        <v>560</v>
      </c>
    </row>
    <row r="27" spans="1:30" x14ac:dyDescent="0.25">
      <c r="A27" s="10">
        <f t="shared" si="4"/>
        <v>40806</v>
      </c>
      <c r="B27" s="2">
        <v>6.7500000000000004E-2</v>
      </c>
      <c r="C27" s="2">
        <v>1157.7280999999941</v>
      </c>
      <c r="D27" s="2">
        <f t="shared" si="7"/>
        <v>28036.649730000241</v>
      </c>
      <c r="F27" s="3">
        <f t="shared" si="8"/>
        <v>32833.251826776075</v>
      </c>
      <c r="L27" s="2">
        <f t="shared" si="5"/>
        <v>0</v>
      </c>
      <c r="Y27" s="2">
        <v>540</v>
      </c>
      <c r="Z27" s="2">
        <v>20</v>
      </c>
      <c r="AD27" s="2">
        <f t="shared" si="6"/>
        <v>560</v>
      </c>
    </row>
    <row r="28" spans="1:30" x14ac:dyDescent="0.25">
      <c r="A28" s="10">
        <f t="shared" si="4"/>
        <v>40807</v>
      </c>
      <c r="B28" s="2">
        <v>33.915539999991658</v>
      </c>
      <c r="C28" s="2">
        <v>14.753819999992848</v>
      </c>
      <c r="D28" s="2">
        <f t="shared" si="7"/>
        <v>28055.811450000238</v>
      </c>
      <c r="F28" s="3">
        <f t="shared" si="8"/>
        <v>32273.251826776075</v>
      </c>
      <c r="L28" s="2">
        <f t="shared" si="5"/>
        <v>0</v>
      </c>
      <c r="Y28" s="2">
        <v>540</v>
      </c>
      <c r="Z28" s="2">
        <v>20</v>
      </c>
      <c r="AD28" s="2">
        <f t="shared" si="6"/>
        <v>560</v>
      </c>
    </row>
    <row r="29" spans="1:30" x14ac:dyDescent="0.25">
      <c r="A29" s="10">
        <f t="shared" si="4"/>
        <v>40808</v>
      </c>
      <c r="B29" s="2">
        <v>0</v>
      </c>
      <c r="C29" s="2">
        <v>9176.2276100000036</v>
      </c>
      <c r="D29" s="2">
        <f t="shared" si="7"/>
        <v>18879.583840000232</v>
      </c>
      <c r="F29" s="3">
        <f t="shared" si="8"/>
        <v>31713.251826776075</v>
      </c>
      <c r="L29" s="2">
        <f t="shared" si="5"/>
        <v>0</v>
      </c>
      <c r="Y29" s="2">
        <v>540</v>
      </c>
      <c r="Z29" s="2">
        <v>20</v>
      </c>
      <c r="AD29" s="2">
        <f t="shared" si="6"/>
        <v>560</v>
      </c>
    </row>
    <row r="30" spans="1:30" x14ac:dyDescent="0.25">
      <c r="A30" s="10">
        <f t="shared" si="4"/>
        <v>40809</v>
      </c>
      <c r="F30" s="3">
        <f t="shared" si="8"/>
        <v>31153.251826776075</v>
      </c>
      <c r="J30" s="2">
        <v>1200</v>
      </c>
      <c r="L30" s="2">
        <f t="shared" si="5"/>
        <v>1200</v>
      </c>
      <c r="N30" s="2">
        <v>13000</v>
      </c>
      <c r="X30" s="2">
        <v>500</v>
      </c>
      <c r="Y30" s="2">
        <v>540</v>
      </c>
      <c r="Z30" s="2">
        <v>20</v>
      </c>
      <c r="AC30" s="2">
        <v>545</v>
      </c>
      <c r="AD30" s="2">
        <f t="shared" si="6"/>
        <v>14605</v>
      </c>
    </row>
    <row r="31" spans="1:30" x14ac:dyDescent="0.25">
      <c r="A31" s="10">
        <f t="shared" si="4"/>
        <v>40810</v>
      </c>
      <c r="F31" s="3">
        <f t="shared" si="8"/>
        <v>17748.251826776075</v>
      </c>
      <c r="L31" s="2">
        <f t="shared" si="5"/>
        <v>0</v>
      </c>
      <c r="AD31" s="2">
        <f t="shared" si="6"/>
        <v>0</v>
      </c>
    </row>
    <row r="32" spans="1:30" x14ac:dyDescent="0.25">
      <c r="A32" s="10">
        <f t="shared" si="4"/>
        <v>40811</v>
      </c>
      <c r="F32" s="3">
        <f t="shared" si="8"/>
        <v>17748.251826776075</v>
      </c>
      <c r="L32" s="2">
        <f t="shared" si="5"/>
        <v>0</v>
      </c>
      <c r="AD32" s="2">
        <f t="shared" si="6"/>
        <v>0</v>
      </c>
    </row>
    <row r="33" spans="1:30" x14ac:dyDescent="0.25">
      <c r="A33" s="10">
        <f t="shared" si="4"/>
        <v>40812</v>
      </c>
      <c r="F33" s="3">
        <f t="shared" si="8"/>
        <v>17748.251826776075</v>
      </c>
      <c r="L33" s="2">
        <f t="shared" si="5"/>
        <v>0</v>
      </c>
      <c r="Y33" s="2">
        <v>540</v>
      </c>
      <c r="Z33" s="2">
        <v>20</v>
      </c>
      <c r="AD33" s="2">
        <f t="shared" si="6"/>
        <v>560</v>
      </c>
    </row>
    <row r="34" spans="1:30" x14ac:dyDescent="0.25">
      <c r="A34" s="10">
        <f t="shared" si="4"/>
        <v>40813</v>
      </c>
      <c r="F34" s="3">
        <f t="shared" si="8"/>
        <v>17188.251826776075</v>
      </c>
      <c r="L34" s="2">
        <f t="shared" si="5"/>
        <v>0</v>
      </c>
      <c r="Y34" s="2">
        <v>540</v>
      </c>
      <c r="Z34" s="2">
        <v>20</v>
      </c>
      <c r="AD34" s="2">
        <f t="shared" si="6"/>
        <v>560</v>
      </c>
    </row>
    <row r="35" spans="1:30" x14ac:dyDescent="0.25">
      <c r="A35" s="10">
        <f t="shared" si="4"/>
        <v>40814</v>
      </c>
      <c r="F35" s="3">
        <f t="shared" si="8"/>
        <v>16628.251826776075</v>
      </c>
      <c r="H35" s="2">
        <v>60000</v>
      </c>
      <c r="L35" s="2">
        <f t="shared" si="5"/>
        <v>60000</v>
      </c>
      <c r="Y35" s="2">
        <v>540</v>
      </c>
      <c r="Z35" s="2">
        <v>20</v>
      </c>
      <c r="AD35" s="2">
        <f t="shared" si="6"/>
        <v>560</v>
      </c>
    </row>
    <row r="36" spans="1:30" x14ac:dyDescent="0.25">
      <c r="A36" s="10">
        <f t="shared" si="4"/>
        <v>40815</v>
      </c>
      <c r="F36" s="3">
        <f t="shared" si="8"/>
        <v>76068.251826776075</v>
      </c>
      <c r="L36" s="2">
        <f t="shared" si="5"/>
        <v>0</v>
      </c>
      <c r="Y36" s="2">
        <v>540</v>
      </c>
      <c r="Z36" s="2">
        <v>20</v>
      </c>
      <c r="AD36" s="2">
        <f t="shared" si="6"/>
        <v>560</v>
      </c>
    </row>
    <row r="37" spans="1:30" x14ac:dyDescent="0.25">
      <c r="A37" s="10">
        <f t="shared" si="4"/>
        <v>40816</v>
      </c>
      <c r="F37" s="3">
        <f t="shared" si="8"/>
        <v>75508.251826776075</v>
      </c>
      <c r="J37" s="2">
        <v>1200</v>
      </c>
      <c r="K37" s="2">
        <v>780</v>
      </c>
      <c r="L37" s="2">
        <f t="shared" si="5"/>
        <v>1980</v>
      </c>
      <c r="O37" s="2">
        <v>0</v>
      </c>
      <c r="P37" s="2">
        <v>0</v>
      </c>
      <c r="R37" s="2">
        <v>-2167</v>
      </c>
      <c r="S37" s="2">
        <v>2167</v>
      </c>
      <c r="T37" s="2">
        <v>555</v>
      </c>
      <c r="X37" s="2">
        <v>500</v>
      </c>
      <c r="Y37" s="2">
        <v>540</v>
      </c>
      <c r="Z37" s="2">
        <v>20</v>
      </c>
      <c r="AA37" s="2">
        <v>1852.7481732239248</v>
      </c>
      <c r="AB37" s="2">
        <v>1250</v>
      </c>
      <c r="AC37" s="2">
        <v>545</v>
      </c>
      <c r="AD37" s="2">
        <f t="shared" si="6"/>
        <v>5262.7481732239248</v>
      </c>
    </row>
    <row r="38" spans="1:30" x14ac:dyDescent="0.25">
      <c r="A38" s="10">
        <f t="shared" si="4"/>
        <v>40817</v>
      </c>
      <c r="F38" s="3">
        <f t="shared" si="8"/>
        <v>72225.50365355215</v>
      </c>
      <c r="K38" s="4"/>
      <c r="L38" s="2">
        <f t="shared" si="5"/>
        <v>0</v>
      </c>
      <c r="N38" s="4"/>
      <c r="O38" s="4"/>
      <c r="P38" s="4"/>
      <c r="Q38" s="4"/>
      <c r="R38" s="4"/>
      <c r="S38" s="4"/>
      <c r="AA38" s="4"/>
      <c r="AD38" s="2">
        <f t="shared" si="6"/>
        <v>0</v>
      </c>
    </row>
    <row r="39" spans="1:30" x14ac:dyDescent="0.25">
      <c r="A39" s="10">
        <f t="shared" si="4"/>
        <v>40818</v>
      </c>
      <c r="F39" s="3">
        <f t="shared" si="8"/>
        <v>72225.50365355215</v>
      </c>
      <c r="L39" s="2">
        <f t="shared" si="5"/>
        <v>0</v>
      </c>
      <c r="Q39" s="2">
        <v>9100</v>
      </c>
      <c r="AD39" s="2">
        <f t="shared" si="6"/>
        <v>9100</v>
      </c>
    </row>
    <row r="40" spans="1:30" x14ac:dyDescent="0.25">
      <c r="A40" s="10">
        <f t="shared" si="4"/>
        <v>40819</v>
      </c>
      <c r="F40" s="3">
        <f t="shared" si="8"/>
        <v>63125.50365355215</v>
      </c>
      <c r="K40" s="4"/>
      <c r="L40" s="2">
        <f t="shared" si="5"/>
        <v>0</v>
      </c>
      <c r="N40" s="4"/>
      <c r="O40" s="4"/>
      <c r="P40" s="4"/>
      <c r="Q40" s="4"/>
      <c r="R40" s="4"/>
      <c r="S40" s="4"/>
      <c r="Y40" s="2">
        <v>540</v>
      </c>
      <c r="Z40" s="2">
        <v>20</v>
      </c>
      <c r="AA40" s="4"/>
      <c r="AD40" s="2">
        <f t="shared" si="6"/>
        <v>560</v>
      </c>
    </row>
    <row r="41" spans="1:30" x14ac:dyDescent="0.25">
      <c r="A41" s="10">
        <f t="shared" si="4"/>
        <v>40820</v>
      </c>
      <c r="F41" s="3">
        <f t="shared" si="8"/>
        <v>62565.50365355215</v>
      </c>
      <c r="K41" s="4"/>
      <c r="L41" s="2">
        <f t="shared" si="5"/>
        <v>0</v>
      </c>
      <c r="N41" s="4"/>
      <c r="O41" s="4"/>
      <c r="P41" s="4"/>
      <c r="Q41" s="4"/>
      <c r="R41" s="4"/>
      <c r="S41" s="4"/>
      <c r="Y41" s="2">
        <v>540</v>
      </c>
      <c r="Z41" s="2">
        <v>20</v>
      </c>
      <c r="AA41" s="4"/>
      <c r="AD41" s="2">
        <f t="shared" si="6"/>
        <v>560</v>
      </c>
    </row>
    <row r="42" spans="1:30" x14ac:dyDescent="0.25">
      <c r="A42" s="10">
        <f t="shared" si="4"/>
        <v>40821</v>
      </c>
      <c r="F42" s="3">
        <f t="shared" si="8"/>
        <v>62005.50365355215</v>
      </c>
      <c r="I42" s="2">
        <v>40007</v>
      </c>
      <c r="K42" s="4"/>
      <c r="L42" s="2">
        <f t="shared" si="5"/>
        <v>40007</v>
      </c>
      <c r="N42" s="4"/>
      <c r="O42" s="4"/>
      <c r="P42" s="4"/>
      <c r="Q42" s="4"/>
      <c r="R42" s="4"/>
      <c r="S42" s="4"/>
      <c r="U42" s="2">
        <v>4258</v>
      </c>
      <c r="V42" s="2">
        <v>9500</v>
      </c>
      <c r="Y42" s="2">
        <v>540</v>
      </c>
      <c r="Z42" s="2">
        <v>1220</v>
      </c>
      <c r="AA42" s="4"/>
      <c r="AD42" s="2">
        <f t="shared" si="6"/>
        <v>15518</v>
      </c>
    </row>
    <row r="43" spans="1:30" x14ac:dyDescent="0.25">
      <c r="A43" s="10">
        <f t="shared" si="4"/>
        <v>40822</v>
      </c>
      <c r="F43" s="3">
        <f t="shared" si="8"/>
        <v>86494.50365355215</v>
      </c>
      <c r="K43" s="4"/>
      <c r="L43" s="2">
        <f t="shared" si="5"/>
        <v>0</v>
      </c>
      <c r="N43" s="4"/>
      <c r="O43" s="4"/>
      <c r="P43" s="4"/>
      <c r="Q43" s="4"/>
      <c r="R43" s="4"/>
      <c r="S43" s="4"/>
      <c r="W43" s="2">
        <v>1200</v>
      </c>
      <c r="Y43" s="2">
        <v>540</v>
      </c>
      <c r="Z43" s="2">
        <v>20</v>
      </c>
      <c r="AA43" s="4"/>
      <c r="AD43" s="2">
        <f t="shared" si="6"/>
        <v>1760</v>
      </c>
    </row>
    <row r="44" spans="1:30" x14ac:dyDescent="0.25">
      <c r="A44" s="10">
        <f t="shared" si="4"/>
        <v>40823</v>
      </c>
      <c r="F44" s="3">
        <f t="shared" si="8"/>
        <v>84734.50365355215</v>
      </c>
      <c r="J44" s="2">
        <v>1200</v>
      </c>
      <c r="K44" s="4"/>
      <c r="L44" s="2">
        <f t="shared" si="5"/>
        <v>1200</v>
      </c>
      <c r="N44" s="2">
        <v>88443.572261544527</v>
      </c>
      <c r="O44" s="4"/>
      <c r="P44" s="4"/>
      <c r="Q44" s="4"/>
      <c r="R44" s="4"/>
      <c r="S44" s="4"/>
      <c r="X44" s="2">
        <v>500</v>
      </c>
      <c r="Y44" s="2">
        <v>540</v>
      </c>
      <c r="Z44" s="2">
        <v>20</v>
      </c>
      <c r="AA44" s="4"/>
      <c r="AC44" s="2">
        <v>545</v>
      </c>
      <c r="AD44" s="2">
        <f t="shared" si="6"/>
        <v>90048.572261544527</v>
      </c>
    </row>
    <row r="45" spans="1:30" x14ac:dyDescent="0.25">
      <c r="A45" s="10">
        <f t="shared" si="4"/>
        <v>40824</v>
      </c>
      <c r="F45" s="3">
        <f t="shared" si="8"/>
        <v>-4114.0686079923762</v>
      </c>
      <c r="K45" s="4"/>
      <c r="L45" s="2">
        <f t="shared" si="5"/>
        <v>0</v>
      </c>
      <c r="N45" s="4"/>
      <c r="O45" s="4"/>
      <c r="P45" s="4"/>
      <c r="Q45" s="4"/>
      <c r="R45" s="4"/>
      <c r="S45" s="4"/>
      <c r="AA45" s="4"/>
      <c r="AD45" s="2">
        <f t="shared" si="6"/>
        <v>0</v>
      </c>
    </row>
    <row r="46" spans="1:30" x14ac:dyDescent="0.25">
      <c r="A46" s="10">
        <f t="shared" si="4"/>
        <v>40825</v>
      </c>
      <c r="F46" s="3">
        <f t="shared" si="8"/>
        <v>-4114.0686079923762</v>
      </c>
      <c r="K46" s="4"/>
      <c r="L46" s="2">
        <f t="shared" si="5"/>
        <v>0</v>
      </c>
      <c r="N46" s="4"/>
      <c r="O46" s="4"/>
      <c r="P46" s="4"/>
      <c r="Q46" s="4"/>
      <c r="R46" s="4"/>
      <c r="S46" s="4"/>
      <c r="AA46" s="4"/>
      <c r="AD46" s="2">
        <f t="shared" si="6"/>
        <v>0</v>
      </c>
    </row>
    <row r="47" spans="1:30" x14ac:dyDescent="0.25">
      <c r="A47" s="10">
        <f t="shared" si="4"/>
        <v>40826</v>
      </c>
      <c r="F47" s="3">
        <f t="shared" si="8"/>
        <v>-4114.0686079923762</v>
      </c>
      <c r="K47" s="4"/>
      <c r="L47" s="2">
        <f t="shared" si="5"/>
        <v>0</v>
      </c>
      <c r="N47" s="4"/>
      <c r="O47" s="4"/>
      <c r="P47" s="4"/>
      <c r="Q47" s="4"/>
      <c r="R47" s="4"/>
      <c r="S47" s="4"/>
      <c r="Y47" s="2">
        <v>540</v>
      </c>
      <c r="Z47" s="2">
        <v>20</v>
      </c>
      <c r="AA47" s="4"/>
      <c r="AD47" s="2">
        <f t="shared" si="6"/>
        <v>560</v>
      </c>
    </row>
    <row r="48" spans="1:30" x14ac:dyDescent="0.25">
      <c r="A48" s="10">
        <f t="shared" si="4"/>
        <v>40827</v>
      </c>
      <c r="F48" s="3">
        <f t="shared" si="8"/>
        <v>-4674.0686079923762</v>
      </c>
      <c r="K48" s="4"/>
      <c r="L48" s="2">
        <f t="shared" si="5"/>
        <v>0</v>
      </c>
      <c r="N48" s="4"/>
      <c r="O48" s="4"/>
      <c r="P48" s="4"/>
      <c r="Q48" s="4"/>
      <c r="R48" s="4"/>
      <c r="S48" s="4"/>
      <c r="Y48" s="2">
        <v>540</v>
      </c>
      <c r="Z48" s="2">
        <v>20</v>
      </c>
      <c r="AA48" s="4"/>
      <c r="AD48" s="2">
        <f t="shared" si="6"/>
        <v>560</v>
      </c>
    </row>
    <row r="49" spans="1:30" x14ac:dyDescent="0.25">
      <c r="A49" s="10">
        <f t="shared" si="4"/>
        <v>40828</v>
      </c>
      <c r="F49" s="3">
        <f t="shared" si="8"/>
        <v>-5234.0686079923762</v>
      </c>
      <c r="H49" s="2">
        <v>72283.033242131045</v>
      </c>
      <c r="K49" s="4"/>
      <c r="L49" s="2">
        <f t="shared" si="5"/>
        <v>72283.033242131045</v>
      </c>
      <c r="N49" s="4"/>
      <c r="O49" s="4"/>
      <c r="P49" s="4"/>
      <c r="Q49" s="4"/>
      <c r="R49" s="4"/>
      <c r="S49" s="4"/>
      <c r="Y49" s="2">
        <v>540</v>
      </c>
      <c r="Z49" s="2">
        <v>20</v>
      </c>
      <c r="AA49" s="4"/>
      <c r="AD49" s="2">
        <f t="shared" si="6"/>
        <v>560</v>
      </c>
    </row>
    <row r="50" spans="1:30" x14ac:dyDescent="0.25">
      <c r="A50" s="10">
        <f t="shared" si="4"/>
        <v>40829</v>
      </c>
      <c r="F50" s="3">
        <f t="shared" si="8"/>
        <v>66488.964634138669</v>
      </c>
      <c r="H50" s="2">
        <f>+S23*0.83+S37*0.83</f>
        <v>3597.22</v>
      </c>
      <c r="K50" s="4"/>
      <c r="L50" s="2">
        <f t="shared" si="5"/>
        <v>3597.22</v>
      </c>
      <c r="N50" s="4"/>
      <c r="O50" s="4"/>
      <c r="P50" s="4"/>
      <c r="Q50" s="4"/>
      <c r="R50" s="4"/>
      <c r="S50" s="4"/>
      <c r="Y50" s="2">
        <v>540</v>
      </c>
      <c r="Z50" s="2">
        <v>20</v>
      </c>
      <c r="AA50" s="4"/>
      <c r="AD50" s="2">
        <f t="shared" si="6"/>
        <v>560</v>
      </c>
    </row>
    <row r="51" spans="1:30" x14ac:dyDescent="0.25">
      <c r="A51" s="10">
        <f t="shared" si="4"/>
        <v>40830</v>
      </c>
      <c r="F51" s="3">
        <f t="shared" si="8"/>
        <v>69526.18463413867</v>
      </c>
      <c r="H51" s="2">
        <f>+AA23*0.83+AB23*0.83+AA37*0.83+AB37*0.83</f>
        <v>5150.5619675517155</v>
      </c>
      <c r="J51" s="2">
        <v>1200</v>
      </c>
      <c r="K51" s="4"/>
      <c r="L51" s="2">
        <f t="shared" si="5"/>
        <v>6350.5619675517155</v>
      </c>
      <c r="N51" s="4"/>
      <c r="O51" s="4"/>
      <c r="P51" s="4"/>
      <c r="Q51" s="4"/>
      <c r="R51" s="4"/>
      <c r="S51" s="4"/>
      <c r="X51" s="2">
        <v>500</v>
      </c>
      <c r="Y51" s="2">
        <v>540</v>
      </c>
      <c r="Z51" s="2">
        <v>20</v>
      </c>
      <c r="AA51" s="4"/>
      <c r="AC51" s="2">
        <v>545</v>
      </c>
      <c r="AD51" s="2">
        <f t="shared" si="6"/>
        <v>1605</v>
      </c>
    </row>
    <row r="52" spans="1:30" x14ac:dyDescent="0.25">
      <c r="A52" s="10">
        <f t="shared" si="4"/>
        <v>40831</v>
      </c>
      <c r="F52" s="3">
        <f t="shared" si="8"/>
        <v>74271.746601690393</v>
      </c>
      <c r="H52" s="2">
        <f>+T37*0.762</f>
        <v>422.91</v>
      </c>
      <c r="K52" s="4"/>
      <c r="L52" s="2">
        <f t="shared" si="5"/>
        <v>422.91</v>
      </c>
      <c r="N52" s="4"/>
      <c r="O52" s="4"/>
      <c r="P52" s="4"/>
      <c r="Q52" s="4"/>
      <c r="R52" s="4"/>
      <c r="S52" s="4"/>
      <c r="AA52" s="4"/>
      <c r="AD52" s="2">
        <f t="shared" si="6"/>
        <v>0</v>
      </c>
    </row>
    <row r="53" spans="1:30" x14ac:dyDescent="0.25">
      <c r="A53" s="10">
        <f t="shared" si="4"/>
        <v>40832</v>
      </c>
      <c r="F53" s="3">
        <f t="shared" si="8"/>
        <v>74694.656601690396</v>
      </c>
      <c r="H53" s="2">
        <f>SUM(X$8:X$44)*0.83</f>
        <v>2490</v>
      </c>
      <c r="K53" s="2">
        <v>780</v>
      </c>
      <c r="L53" s="2">
        <f t="shared" si="5"/>
        <v>3270</v>
      </c>
      <c r="N53" s="2">
        <v>35870.990924716214</v>
      </c>
      <c r="O53" s="2">
        <v>0</v>
      </c>
      <c r="P53" s="2">
        <v>0</v>
      </c>
      <c r="Q53" s="4"/>
      <c r="R53" s="2">
        <v>-2167</v>
      </c>
      <c r="S53" s="2">
        <v>2167</v>
      </c>
      <c r="AA53" s="2">
        <v>1824.7901632239248</v>
      </c>
      <c r="AB53" s="2">
        <v>1250</v>
      </c>
      <c r="AD53" s="2">
        <f t="shared" si="6"/>
        <v>38945.781087940137</v>
      </c>
    </row>
    <row r="54" spans="1:30" x14ac:dyDescent="0.25">
      <c r="A54" s="10">
        <f t="shared" si="4"/>
        <v>40833</v>
      </c>
      <c r="F54" s="3">
        <f t="shared" si="8"/>
        <v>39018.875513750259</v>
      </c>
      <c r="L54" s="2">
        <f t="shared" si="5"/>
        <v>0</v>
      </c>
      <c r="Q54" s="2">
        <v>9100</v>
      </c>
      <c r="Y54" s="2">
        <v>540</v>
      </c>
      <c r="Z54" s="2">
        <v>720</v>
      </c>
      <c r="AD54" s="2">
        <f t="shared" si="6"/>
        <v>10360</v>
      </c>
    </row>
    <row r="55" spans="1:30" x14ac:dyDescent="0.25">
      <c r="A55" s="10">
        <f t="shared" si="4"/>
        <v>40834</v>
      </c>
      <c r="F55" s="3">
        <f t="shared" si="8"/>
        <v>28658.875513750259</v>
      </c>
      <c r="K55" s="4"/>
      <c r="L55" s="2">
        <f t="shared" si="5"/>
        <v>0</v>
      </c>
      <c r="N55" s="4"/>
      <c r="O55" s="4"/>
      <c r="P55" s="4"/>
      <c r="Q55" s="4"/>
      <c r="R55" s="4"/>
      <c r="S55" s="4"/>
      <c r="Y55" s="2">
        <v>540</v>
      </c>
      <c r="Z55" s="2">
        <v>20</v>
      </c>
      <c r="AA55" s="4"/>
      <c r="AD55" s="2">
        <f t="shared" si="6"/>
        <v>560</v>
      </c>
    </row>
    <row r="56" spans="1:30" x14ac:dyDescent="0.25">
      <c r="A56" s="10">
        <f t="shared" si="4"/>
        <v>40835</v>
      </c>
      <c r="F56" s="3">
        <f t="shared" si="8"/>
        <v>28098.875513750259</v>
      </c>
      <c r="K56" s="4"/>
      <c r="L56" s="2">
        <f t="shared" si="5"/>
        <v>0</v>
      </c>
      <c r="N56" s="4"/>
      <c r="O56" s="4"/>
      <c r="P56" s="4"/>
      <c r="Q56" s="4"/>
      <c r="R56" s="4"/>
      <c r="S56" s="4"/>
      <c r="Y56" s="2">
        <v>540</v>
      </c>
      <c r="Z56" s="2">
        <v>20</v>
      </c>
      <c r="AA56" s="4"/>
      <c r="AD56" s="2">
        <f t="shared" si="6"/>
        <v>560</v>
      </c>
    </row>
    <row r="57" spans="1:30" x14ac:dyDescent="0.25">
      <c r="A57" s="10">
        <f t="shared" si="4"/>
        <v>40836</v>
      </c>
      <c r="F57" s="3">
        <f t="shared" si="8"/>
        <v>27538.875513750259</v>
      </c>
      <c r="K57" s="4"/>
      <c r="L57" s="2">
        <f t="shared" si="5"/>
        <v>0</v>
      </c>
      <c r="N57" s="4"/>
      <c r="O57" s="4"/>
      <c r="P57" s="4"/>
      <c r="Q57" s="4"/>
      <c r="R57" s="4"/>
      <c r="S57" s="4"/>
      <c r="Y57" s="2">
        <v>540</v>
      </c>
      <c r="Z57" s="2">
        <v>20</v>
      </c>
      <c r="AA57" s="4"/>
      <c r="AD57" s="2">
        <f t="shared" si="6"/>
        <v>560</v>
      </c>
    </row>
    <row r="58" spans="1:30" x14ac:dyDescent="0.25">
      <c r="A58" s="10">
        <f t="shared" si="4"/>
        <v>40837</v>
      </c>
      <c r="F58" s="3">
        <f t="shared" si="8"/>
        <v>26978.875513750259</v>
      </c>
      <c r="J58" s="2">
        <v>1200</v>
      </c>
      <c r="K58" s="4"/>
      <c r="L58" s="2">
        <f t="shared" si="5"/>
        <v>1200</v>
      </c>
      <c r="N58" s="4"/>
      <c r="O58" s="4"/>
      <c r="P58" s="4"/>
      <c r="Q58" s="4"/>
      <c r="R58" s="4"/>
      <c r="S58" s="4"/>
      <c r="X58" s="2">
        <v>500</v>
      </c>
      <c r="Y58" s="2">
        <v>540</v>
      </c>
      <c r="Z58" s="2">
        <v>20</v>
      </c>
      <c r="AA58" s="4"/>
      <c r="AC58" s="2">
        <v>545</v>
      </c>
      <c r="AD58" s="2">
        <f t="shared" si="6"/>
        <v>1605</v>
      </c>
    </row>
    <row r="59" spans="1:30" x14ac:dyDescent="0.25">
      <c r="A59" s="10">
        <f t="shared" si="4"/>
        <v>40838</v>
      </c>
      <c r="F59" s="3">
        <f t="shared" si="8"/>
        <v>26573.875513750259</v>
      </c>
      <c r="K59" s="4"/>
      <c r="L59" s="2">
        <f t="shared" si="5"/>
        <v>0</v>
      </c>
      <c r="N59" s="4"/>
      <c r="O59" s="4"/>
      <c r="P59" s="4"/>
      <c r="Q59" s="4"/>
      <c r="R59" s="4"/>
      <c r="S59" s="4"/>
      <c r="AA59" s="4"/>
      <c r="AD59" s="2">
        <f t="shared" si="6"/>
        <v>0</v>
      </c>
    </row>
    <row r="60" spans="1:30" x14ac:dyDescent="0.25">
      <c r="A60" s="10">
        <f t="shared" si="4"/>
        <v>40839</v>
      </c>
      <c r="F60" s="3">
        <f t="shared" si="8"/>
        <v>26573.875513750259</v>
      </c>
      <c r="K60" s="4"/>
      <c r="L60" s="2">
        <f t="shared" si="5"/>
        <v>0</v>
      </c>
      <c r="N60" s="4"/>
      <c r="O60" s="4"/>
      <c r="P60" s="4"/>
      <c r="Q60" s="4"/>
      <c r="R60" s="4"/>
      <c r="S60" s="4"/>
      <c r="AA60" s="4"/>
      <c r="AD60" s="2">
        <f t="shared" si="6"/>
        <v>0</v>
      </c>
    </row>
    <row r="61" spans="1:30" x14ac:dyDescent="0.25">
      <c r="A61" s="10">
        <f t="shared" si="4"/>
        <v>40840</v>
      </c>
      <c r="F61" s="3">
        <f t="shared" si="8"/>
        <v>26573.875513750259</v>
      </c>
      <c r="K61" s="4"/>
      <c r="L61" s="2">
        <f t="shared" si="5"/>
        <v>0</v>
      </c>
      <c r="N61" s="4"/>
      <c r="O61" s="4"/>
      <c r="P61" s="4"/>
      <c r="Q61" s="4"/>
      <c r="R61" s="4"/>
      <c r="S61" s="4"/>
      <c r="Y61" s="2">
        <v>540</v>
      </c>
      <c r="Z61" s="2">
        <v>20</v>
      </c>
      <c r="AA61" s="4"/>
      <c r="AD61" s="2">
        <f t="shared" si="6"/>
        <v>560</v>
      </c>
    </row>
    <row r="62" spans="1:30" x14ac:dyDescent="0.25">
      <c r="A62" s="10">
        <f t="shared" si="4"/>
        <v>40841</v>
      </c>
      <c r="F62" s="3">
        <f t="shared" si="8"/>
        <v>26013.875513750259</v>
      </c>
      <c r="H62" s="2">
        <v>28899.16958188951</v>
      </c>
      <c r="K62" s="4"/>
      <c r="L62" s="2">
        <f t="shared" si="5"/>
        <v>28899.16958188951</v>
      </c>
      <c r="N62" s="4"/>
      <c r="O62" s="4"/>
      <c r="P62" s="4"/>
      <c r="Q62" s="4"/>
      <c r="R62" s="4"/>
      <c r="S62" s="4"/>
      <c r="Y62" s="2">
        <v>540</v>
      </c>
      <c r="Z62" s="2">
        <v>20</v>
      </c>
      <c r="AA62" s="4"/>
      <c r="AD62" s="2">
        <f t="shared" si="6"/>
        <v>560</v>
      </c>
    </row>
    <row r="63" spans="1:30" x14ac:dyDescent="0.25">
      <c r="A63" s="10">
        <f t="shared" si="4"/>
        <v>40842</v>
      </c>
      <c r="F63" s="3">
        <f t="shared" si="8"/>
        <v>54353.045095639769</v>
      </c>
      <c r="H63" s="2">
        <f>+S53*0.83</f>
        <v>1798.61</v>
      </c>
      <c r="K63" s="4"/>
      <c r="L63" s="2">
        <f t="shared" si="5"/>
        <v>1798.61</v>
      </c>
      <c r="N63" s="4"/>
      <c r="O63" s="4"/>
      <c r="P63" s="4"/>
      <c r="Q63" s="4"/>
      <c r="R63" s="4"/>
      <c r="S63" s="4"/>
      <c r="Y63" s="2">
        <v>540</v>
      </c>
      <c r="Z63" s="2">
        <v>20</v>
      </c>
      <c r="AA63" s="4"/>
      <c r="AD63" s="2">
        <f t="shared" si="6"/>
        <v>560</v>
      </c>
    </row>
    <row r="64" spans="1:30" x14ac:dyDescent="0.25">
      <c r="A64" s="10">
        <f t="shared" si="4"/>
        <v>40843</v>
      </c>
      <c r="F64" s="3">
        <f t="shared" si="8"/>
        <v>55591.65509563977</v>
      </c>
      <c r="H64" s="2">
        <f>SUM(X$45:X$58)*0.83</f>
        <v>830</v>
      </c>
      <c r="K64" s="4"/>
      <c r="L64" s="2">
        <f t="shared" si="5"/>
        <v>830</v>
      </c>
      <c r="N64" s="4"/>
      <c r="O64" s="4"/>
      <c r="P64" s="4"/>
      <c r="Q64" s="4"/>
      <c r="R64" s="4"/>
      <c r="S64" s="4"/>
      <c r="Y64" s="2">
        <v>540</v>
      </c>
      <c r="Z64" s="2">
        <v>20</v>
      </c>
      <c r="AA64" s="4"/>
      <c r="AD64" s="2">
        <f t="shared" si="6"/>
        <v>560</v>
      </c>
    </row>
    <row r="65" spans="1:30" x14ac:dyDescent="0.25">
      <c r="A65" s="10">
        <f t="shared" si="4"/>
        <v>40844</v>
      </c>
      <c r="F65" s="3">
        <f t="shared" si="8"/>
        <v>55861.65509563977</v>
      </c>
      <c r="J65" s="2">
        <v>1200</v>
      </c>
      <c r="K65" s="4"/>
      <c r="L65" s="2">
        <f t="shared" si="5"/>
        <v>1200</v>
      </c>
      <c r="N65" s="4"/>
      <c r="O65" s="4"/>
      <c r="P65" s="4"/>
      <c r="Q65" s="4"/>
      <c r="R65" s="4"/>
      <c r="S65" s="4"/>
      <c r="X65" s="2">
        <v>500</v>
      </c>
      <c r="Y65" s="2">
        <v>540</v>
      </c>
      <c r="Z65" s="2">
        <v>20</v>
      </c>
      <c r="AA65" s="4"/>
      <c r="AC65" s="2">
        <v>545</v>
      </c>
      <c r="AD65" s="2">
        <f t="shared" si="6"/>
        <v>1605</v>
      </c>
    </row>
    <row r="66" spans="1:30" x14ac:dyDescent="0.25">
      <c r="A66" s="10">
        <f t="shared" si="4"/>
        <v>40845</v>
      </c>
      <c r="F66" s="3">
        <f t="shared" si="8"/>
        <v>55456.65509563977</v>
      </c>
      <c r="K66" s="4"/>
      <c r="L66" s="2">
        <f t="shared" si="5"/>
        <v>0</v>
      </c>
      <c r="N66" s="4"/>
      <c r="O66" s="4"/>
      <c r="P66" s="4"/>
      <c r="Q66" s="4"/>
      <c r="R66" s="4"/>
      <c r="S66" s="4"/>
      <c r="AA66" s="4"/>
      <c r="AD66" s="2">
        <f t="shared" si="6"/>
        <v>0</v>
      </c>
    </row>
    <row r="67" spans="1:30" x14ac:dyDescent="0.25">
      <c r="A67" s="10">
        <f t="shared" si="4"/>
        <v>40846</v>
      </c>
      <c r="F67" s="3">
        <f t="shared" si="8"/>
        <v>55456.65509563977</v>
      </c>
      <c r="K67" s="2">
        <v>780</v>
      </c>
      <c r="L67" s="2">
        <f t="shared" si="5"/>
        <v>780</v>
      </c>
      <c r="N67" s="2">
        <v>35870.990924716214</v>
      </c>
      <c r="O67" s="2">
        <v>0</v>
      </c>
      <c r="P67" s="2">
        <v>0</v>
      </c>
      <c r="Q67" s="4"/>
      <c r="R67" s="2">
        <v>-2167</v>
      </c>
      <c r="S67" s="2">
        <v>2167</v>
      </c>
      <c r="AA67" s="2">
        <v>1824.7901632239248</v>
      </c>
      <c r="AB67" s="2">
        <v>1250</v>
      </c>
      <c r="AD67" s="2">
        <f t="shared" si="6"/>
        <v>38945.781087940137</v>
      </c>
    </row>
    <row r="68" spans="1:30" x14ac:dyDescent="0.25">
      <c r="A68" s="10">
        <f t="shared" si="4"/>
        <v>40847</v>
      </c>
      <c r="F68" s="3">
        <f t="shared" si="8"/>
        <v>17290.874007699633</v>
      </c>
      <c r="K68" s="4"/>
      <c r="L68" s="2">
        <f t="shared" si="5"/>
        <v>0</v>
      </c>
      <c r="N68" s="4"/>
      <c r="O68" s="4"/>
      <c r="P68" s="4"/>
      <c r="Q68" s="4"/>
      <c r="R68" s="4"/>
      <c r="S68" s="4"/>
      <c r="Y68" s="2">
        <v>540</v>
      </c>
      <c r="Z68" s="2">
        <v>20</v>
      </c>
      <c r="AA68" s="4"/>
      <c r="AD68" s="2">
        <f t="shared" si="6"/>
        <v>560</v>
      </c>
    </row>
    <row r="69" spans="1:30" x14ac:dyDescent="0.25">
      <c r="A69" s="10">
        <f t="shared" si="4"/>
        <v>40848</v>
      </c>
      <c r="F69" s="3">
        <f t="shared" si="8"/>
        <v>16730.874007699633</v>
      </c>
      <c r="K69" s="4"/>
      <c r="L69" s="2">
        <f t="shared" si="5"/>
        <v>0</v>
      </c>
      <c r="N69" s="4"/>
      <c r="O69" s="4"/>
      <c r="P69" s="4"/>
      <c r="Q69" s="4"/>
      <c r="R69" s="4"/>
      <c r="S69" s="4"/>
      <c r="Y69" s="2">
        <v>540</v>
      </c>
      <c r="Z69" s="2">
        <v>20</v>
      </c>
      <c r="AA69" s="4"/>
      <c r="AD69" s="2">
        <f t="shared" si="6"/>
        <v>560</v>
      </c>
    </row>
    <row r="70" spans="1:30" x14ac:dyDescent="0.25">
      <c r="A70" s="10">
        <f t="shared" si="4"/>
        <v>40849</v>
      </c>
      <c r="F70" s="3">
        <f t="shared" si="8"/>
        <v>16170.874007699633</v>
      </c>
      <c r="L70" s="2">
        <f t="shared" si="5"/>
        <v>0</v>
      </c>
      <c r="Q70" s="2">
        <v>9100</v>
      </c>
      <c r="Y70" s="2">
        <v>540</v>
      </c>
      <c r="Z70" s="2">
        <v>20</v>
      </c>
      <c r="AD70" s="2">
        <f t="shared" si="6"/>
        <v>9660</v>
      </c>
    </row>
    <row r="71" spans="1:30" x14ac:dyDescent="0.25">
      <c r="A71" s="10">
        <f t="shared" ref="A71:A134" si="9">+A70+1</f>
        <v>40850</v>
      </c>
      <c r="F71" s="3">
        <f t="shared" si="8"/>
        <v>6510.8740076996328</v>
      </c>
      <c r="K71" s="4"/>
      <c r="L71" s="2">
        <f t="shared" ref="L71:L134" si="10">SUM(H71:K71)</f>
        <v>0</v>
      </c>
      <c r="N71" s="4"/>
      <c r="O71" s="4"/>
      <c r="P71" s="4"/>
      <c r="Q71" s="4"/>
      <c r="R71" s="4"/>
      <c r="S71" s="4"/>
      <c r="Y71" s="2">
        <v>540</v>
      </c>
      <c r="Z71" s="2">
        <v>20</v>
      </c>
      <c r="AA71" s="4"/>
      <c r="AD71" s="2">
        <f t="shared" ref="AD71:AD134" si="11">SUM(N71:AC71)</f>
        <v>560</v>
      </c>
    </row>
    <row r="72" spans="1:30" x14ac:dyDescent="0.25">
      <c r="A72" s="10">
        <f t="shared" si="9"/>
        <v>40851</v>
      </c>
      <c r="F72" s="3">
        <f t="shared" ref="F72:F135" si="12">+F71+L71-AD71</f>
        <v>5950.8740076996328</v>
      </c>
      <c r="J72" s="2">
        <v>1200</v>
      </c>
      <c r="K72" s="4"/>
      <c r="L72" s="2">
        <f t="shared" si="10"/>
        <v>1200</v>
      </c>
      <c r="N72" s="4"/>
      <c r="O72" s="4"/>
      <c r="P72" s="4"/>
      <c r="Q72" s="4"/>
      <c r="R72" s="4"/>
      <c r="S72" s="4"/>
      <c r="X72" s="2">
        <v>500</v>
      </c>
      <c r="Y72" s="2">
        <v>540</v>
      </c>
      <c r="Z72" s="2">
        <v>20</v>
      </c>
      <c r="AA72" s="4"/>
      <c r="AC72" s="2">
        <v>545</v>
      </c>
      <c r="AD72" s="2">
        <f t="shared" si="11"/>
        <v>1605</v>
      </c>
    </row>
    <row r="73" spans="1:30" x14ac:dyDescent="0.25">
      <c r="A73" s="10">
        <f t="shared" si="9"/>
        <v>40852</v>
      </c>
      <c r="F73" s="3">
        <f t="shared" si="12"/>
        <v>5545.8740076996328</v>
      </c>
      <c r="I73" s="2">
        <v>37426</v>
      </c>
      <c r="K73" s="4"/>
      <c r="L73" s="2">
        <f t="shared" si="10"/>
        <v>37426</v>
      </c>
      <c r="N73" s="4"/>
      <c r="O73" s="4"/>
      <c r="P73" s="4"/>
      <c r="Q73" s="4"/>
      <c r="R73" s="4"/>
      <c r="S73" s="4"/>
      <c r="U73" s="2">
        <v>4258</v>
      </c>
      <c r="AA73" s="4"/>
      <c r="AD73" s="2">
        <f t="shared" si="11"/>
        <v>4258</v>
      </c>
    </row>
    <row r="74" spans="1:30" x14ac:dyDescent="0.25">
      <c r="A74" s="10">
        <f t="shared" si="9"/>
        <v>40853</v>
      </c>
      <c r="F74" s="3">
        <f t="shared" si="12"/>
        <v>38713.874007699633</v>
      </c>
      <c r="K74" s="4"/>
      <c r="L74" s="2">
        <f t="shared" si="10"/>
        <v>0</v>
      </c>
      <c r="N74" s="4"/>
      <c r="O74" s="4"/>
      <c r="P74" s="4"/>
      <c r="Q74" s="4"/>
      <c r="R74" s="4"/>
      <c r="S74" s="4"/>
      <c r="W74" s="2">
        <v>1200</v>
      </c>
      <c r="AA74" s="4"/>
      <c r="AD74" s="2">
        <f t="shared" si="11"/>
        <v>1200</v>
      </c>
    </row>
    <row r="75" spans="1:30" x14ac:dyDescent="0.25">
      <c r="A75" s="10">
        <f t="shared" si="9"/>
        <v>40854</v>
      </c>
      <c r="F75" s="3">
        <f t="shared" si="12"/>
        <v>37513.874007699633</v>
      </c>
      <c r="K75" s="4"/>
      <c r="L75" s="2">
        <f t="shared" si="10"/>
        <v>0</v>
      </c>
      <c r="N75" s="4"/>
      <c r="O75" s="4"/>
      <c r="P75" s="4"/>
      <c r="Q75" s="4"/>
      <c r="R75" s="4"/>
      <c r="S75" s="4"/>
      <c r="Y75" s="2">
        <v>540</v>
      </c>
      <c r="Z75" s="2">
        <v>1220</v>
      </c>
      <c r="AA75" s="4"/>
      <c r="AD75" s="2">
        <f t="shared" si="11"/>
        <v>1760</v>
      </c>
    </row>
    <row r="76" spans="1:30" x14ac:dyDescent="0.25">
      <c r="A76" s="10">
        <f t="shared" si="9"/>
        <v>40855</v>
      </c>
      <c r="F76" s="3">
        <f t="shared" si="12"/>
        <v>35753.874007699633</v>
      </c>
      <c r="K76" s="4"/>
      <c r="L76" s="2">
        <f t="shared" si="10"/>
        <v>0</v>
      </c>
      <c r="N76" s="4"/>
      <c r="O76" s="4"/>
      <c r="P76" s="4"/>
      <c r="Q76" s="4"/>
      <c r="R76" s="4"/>
      <c r="S76" s="4"/>
      <c r="Y76" s="2">
        <v>540</v>
      </c>
      <c r="Z76" s="2">
        <v>20</v>
      </c>
      <c r="AA76" s="4"/>
      <c r="AD76" s="2">
        <f t="shared" si="11"/>
        <v>560</v>
      </c>
    </row>
    <row r="77" spans="1:30" x14ac:dyDescent="0.25">
      <c r="A77" s="10">
        <f t="shared" si="9"/>
        <v>40856</v>
      </c>
      <c r="F77" s="3">
        <f t="shared" si="12"/>
        <v>35193.874007699633</v>
      </c>
      <c r="K77" s="4"/>
      <c r="L77" s="2">
        <f t="shared" si="10"/>
        <v>0</v>
      </c>
      <c r="N77" s="4"/>
      <c r="O77" s="4"/>
      <c r="P77" s="4"/>
      <c r="Q77" s="4"/>
      <c r="R77" s="4"/>
      <c r="S77" s="4"/>
      <c r="Y77" s="2">
        <v>540</v>
      </c>
      <c r="Z77" s="2">
        <v>20</v>
      </c>
      <c r="AA77" s="4"/>
      <c r="AD77" s="2">
        <f t="shared" si="11"/>
        <v>560</v>
      </c>
    </row>
    <row r="78" spans="1:30" x14ac:dyDescent="0.25">
      <c r="A78" s="10">
        <f t="shared" si="9"/>
        <v>40857</v>
      </c>
      <c r="F78" s="3">
        <f t="shared" si="12"/>
        <v>34633.874007699633</v>
      </c>
      <c r="K78" s="4"/>
      <c r="L78" s="2">
        <f t="shared" si="10"/>
        <v>0</v>
      </c>
      <c r="N78" s="4"/>
      <c r="O78" s="4"/>
      <c r="P78" s="4"/>
      <c r="Q78" s="4"/>
      <c r="R78" s="4"/>
      <c r="S78" s="4"/>
      <c r="Y78" s="2">
        <v>540</v>
      </c>
      <c r="Z78" s="2">
        <v>20</v>
      </c>
      <c r="AA78" s="4"/>
      <c r="AD78" s="2">
        <f t="shared" si="11"/>
        <v>560</v>
      </c>
    </row>
    <row r="79" spans="1:30" x14ac:dyDescent="0.25">
      <c r="A79" s="10">
        <f t="shared" si="9"/>
        <v>40858</v>
      </c>
      <c r="F79" s="3">
        <f t="shared" si="12"/>
        <v>34073.874007699633</v>
      </c>
      <c r="J79" s="2">
        <v>1200</v>
      </c>
      <c r="K79" s="4"/>
      <c r="L79" s="2">
        <f t="shared" si="10"/>
        <v>1200</v>
      </c>
      <c r="N79" s="4"/>
      <c r="O79" s="4"/>
      <c r="P79" s="4"/>
      <c r="Q79" s="4"/>
      <c r="R79" s="4"/>
      <c r="S79" s="4"/>
      <c r="X79" s="2">
        <v>500</v>
      </c>
      <c r="Y79" s="2">
        <v>540</v>
      </c>
      <c r="Z79" s="2">
        <v>20</v>
      </c>
      <c r="AA79" s="4"/>
      <c r="AC79" s="2">
        <v>545</v>
      </c>
      <c r="AD79" s="2">
        <f t="shared" si="11"/>
        <v>1605</v>
      </c>
    </row>
    <row r="80" spans="1:30" x14ac:dyDescent="0.25">
      <c r="A80" s="10">
        <f t="shared" si="9"/>
        <v>40859</v>
      </c>
      <c r="F80" s="3">
        <f t="shared" si="12"/>
        <v>33668.874007699633</v>
      </c>
      <c r="H80" s="2">
        <v>28899.16958188951</v>
      </c>
      <c r="K80" s="4"/>
      <c r="L80" s="2">
        <f t="shared" si="10"/>
        <v>28899.16958188951</v>
      </c>
      <c r="N80" s="4"/>
      <c r="O80" s="4"/>
      <c r="P80" s="4"/>
      <c r="Q80" s="4"/>
      <c r="R80" s="4"/>
      <c r="S80" s="4"/>
      <c r="AA80" s="4"/>
      <c r="AD80" s="2">
        <f t="shared" si="11"/>
        <v>0</v>
      </c>
    </row>
    <row r="81" spans="1:30" x14ac:dyDescent="0.25">
      <c r="A81" s="10">
        <f t="shared" si="9"/>
        <v>40860</v>
      </c>
      <c r="F81" s="3">
        <f t="shared" si="12"/>
        <v>62568.043589589142</v>
      </c>
      <c r="H81" s="2">
        <f>+S67*0.83</f>
        <v>1798.61</v>
      </c>
      <c r="K81" s="4"/>
      <c r="L81" s="2">
        <f t="shared" si="10"/>
        <v>1798.61</v>
      </c>
      <c r="N81" s="4"/>
      <c r="O81" s="4"/>
      <c r="P81" s="4"/>
      <c r="Q81" s="4"/>
      <c r="R81" s="4"/>
      <c r="S81" s="4"/>
      <c r="AA81" s="4"/>
      <c r="AD81" s="2">
        <f t="shared" si="11"/>
        <v>0</v>
      </c>
    </row>
    <row r="82" spans="1:30" x14ac:dyDescent="0.25">
      <c r="A82" s="10">
        <f t="shared" si="9"/>
        <v>40861</v>
      </c>
      <c r="F82" s="3">
        <f t="shared" si="12"/>
        <v>64366.653589589143</v>
      </c>
      <c r="H82" s="2">
        <f>+AA67*0.83+AB67*0.83</f>
        <v>2552.0758354758573</v>
      </c>
      <c r="K82" s="4"/>
      <c r="L82" s="2">
        <f t="shared" si="10"/>
        <v>2552.0758354758573</v>
      </c>
      <c r="N82" s="4"/>
      <c r="O82" s="4"/>
      <c r="P82" s="4"/>
      <c r="Q82" s="4"/>
      <c r="R82" s="4"/>
      <c r="S82" s="4"/>
      <c r="Y82" s="2">
        <v>540</v>
      </c>
      <c r="Z82" s="2">
        <v>20</v>
      </c>
      <c r="AA82" s="4"/>
      <c r="AD82" s="2">
        <f t="shared" si="11"/>
        <v>560</v>
      </c>
    </row>
    <row r="83" spans="1:30" x14ac:dyDescent="0.25">
      <c r="A83" s="10">
        <f t="shared" si="9"/>
        <v>40862</v>
      </c>
      <c r="F83" s="3">
        <f t="shared" si="12"/>
        <v>66358.729425065001</v>
      </c>
      <c r="H83" s="2">
        <f>SUM(X$59:X$79)*0.83</f>
        <v>1245</v>
      </c>
      <c r="K83" s="4"/>
      <c r="L83" s="2">
        <f t="shared" si="10"/>
        <v>1245</v>
      </c>
      <c r="N83" s="4"/>
      <c r="O83" s="4"/>
      <c r="P83" s="4"/>
      <c r="Q83" s="4"/>
      <c r="R83" s="4"/>
      <c r="S83" s="4"/>
      <c r="Y83" s="2">
        <v>540</v>
      </c>
      <c r="Z83" s="2">
        <v>20</v>
      </c>
      <c r="AA83" s="4"/>
      <c r="AD83" s="2">
        <f t="shared" si="11"/>
        <v>560</v>
      </c>
    </row>
    <row r="84" spans="1:30" x14ac:dyDescent="0.25">
      <c r="A84" s="10">
        <f t="shared" si="9"/>
        <v>40863</v>
      </c>
      <c r="F84" s="3">
        <f t="shared" si="12"/>
        <v>67043.729425065001</v>
      </c>
      <c r="K84" s="2">
        <v>780</v>
      </c>
      <c r="L84" s="2">
        <f t="shared" si="10"/>
        <v>780</v>
      </c>
      <c r="N84" s="2">
        <v>33010.532360282894</v>
      </c>
      <c r="O84" s="11"/>
      <c r="P84" s="2">
        <v>0</v>
      </c>
      <c r="Q84" s="4"/>
      <c r="R84" s="2">
        <v>-2167</v>
      </c>
      <c r="S84" s="2">
        <v>2167</v>
      </c>
      <c r="Y84" s="2">
        <v>540</v>
      </c>
      <c r="Z84" s="2">
        <v>720</v>
      </c>
      <c r="AA84" s="2">
        <v>1676.5314482239248</v>
      </c>
      <c r="AB84" s="2">
        <v>1250</v>
      </c>
      <c r="AD84" s="2">
        <f t="shared" si="11"/>
        <v>37197.06380850682</v>
      </c>
    </row>
    <row r="85" spans="1:30" x14ac:dyDescent="0.25">
      <c r="A85" s="10">
        <f t="shared" si="9"/>
        <v>40864</v>
      </c>
      <c r="F85" s="3">
        <f t="shared" si="12"/>
        <v>30626.665616558181</v>
      </c>
      <c r="L85" s="2">
        <f t="shared" si="10"/>
        <v>0</v>
      </c>
      <c r="Q85" s="2">
        <v>9100</v>
      </c>
      <c r="Y85" s="2">
        <v>540</v>
      </c>
      <c r="Z85" s="2">
        <v>20</v>
      </c>
      <c r="AD85" s="2">
        <f t="shared" si="11"/>
        <v>9660</v>
      </c>
    </row>
    <row r="86" spans="1:30" x14ac:dyDescent="0.25">
      <c r="A86" s="10">
        <f t="shared" si="9"/>
        <v>40865</v>
      </c>
      <c r="F86" s="3">
        <f t="shared" si="12"/>
        <v>20966.665616558181</v>
      </c>
      <c r="J86" s="2">
        <v>1200</v>
      </c>
      <c r="K86" s="4"/>
      <c r="L86" s="2">
        <f t="shared" si="10"/>
        <v>1200</v>
      </c>
      <c r="N86" s="4"/>
      <c r="O86" s="4"/>
      <c r="P86" s="4"/>
      <c r="Q86" s="4"/>
      <c r="R86" s="4"/>
      <c r="S86" s="4"/>
      <c r="X86" s="2">
        <v>500</v>
      </c>
      <c r="Y86" s="2">
        <v>540</v>
      </c>
      <c r="Z86" s="2">
        <v>20</v>
      </c>
      <c r="AA86" s="4"/>
      <c r="AC86" s="2">
        <v>545</v>
      </c>
      <c r="AD86" s="2">
        <f t="shared" si="11"/>
        <v>1605</v>
      </c>
    </row>
    <row r="87" spans="1:30" x14ac:dyDescent="0.25">
      <c r="A87" s="10">
        <f t="shared" si="9"/>
        <v>40866</v>
      </c>
      <c r="F87" s="3">
        <f t="shared" si="12"/>
        <v>20561.665616558181</v>
      </c>
      <c r="K87" s="4"/>
      <c r="L87" s="2">
        <f t="shared" si="10"/>
        <v>0</v>
      </c>
      <c r="N87" s="4"/>
      <c r="O87" s="4"/>
      <c r="P87" s="4"/>
      <c r="Q87" s="4"/>
      <c r="R87" s="4"/>
      <c r="S87" s="4"/>
      <c r="AA87" s="4"/>
      <c r="AD87" s="2">
        <f t="shared" si="11"/>
        <v>0</v>
      </c>
    </row>
    <row r="88" spans="1:30" x14ac:dyDescent="0.25">
      <c r="A88" s="10">
        <f t="shared" si="9"/>
        <v>40867</v>
      </c>
      <c r="F88" s="3">
        <f t="shared" si="12"/>
        <v>20561.665616558181</v>
      </c>
      <c r="K88" s="4"/>
      <c r="L88" s="2">
        <f t="shared" si="10"/>
        <v>0</v>
      </c>
      <c r="N88" s="4"/>
      <c r="O88" s="4"/>
      <c r="P88" s="4"/>
      <c r="Q88" s="4"/>
      <c r="R88" s="4"/>
      <c r="S88" s="4"/>
      <c r="AA88" s="4"/>
      <c r="AD88" s="2">
        <f t="shared" si="11"/>
        <v>0</v>
      </c>
    </row>
    <row r="89" spans="1:30" x14ac:dyDescent="0.25">
      <c r="A89" s="10">
        <f t="shared" si="9"/>
        <v>40868</v>
      </c>
      <c r="F89" s="3">
        <f t="shared" si="12"/>
        <v>20561.665616558181</v>
      </c>
      <c r="K89" s="4"/>
      <c r="L89" s="2">
        <f t="shared" si="10"/>
        <v>0</v>
      </c>
      <c r="N89" s="4"/>
      <c r="O89" s="4"/>
      <c r="P89" s="4"/>
      <c r="Q89" s="4"/>
      <c r="R89" s="4"/>
      <c r="S89" s="4"/>
      <c r="Y89" s="2">
        <v>540</v>
      </c>
      <c r="Z89" s="2">
        <v>20</v>
      </c>
      <c r="AA89" s="4"/>
      <c r="AD89" s="2">
        <f t="shared" si="11"/>
        <v>560</v>
      </c>
    </row>
    <row r="90" spans="1:30" x14ac:dyDescent="0.25">
      <c r="A90" s="10">
        <f t="shared" si="9"/>
        <v>40869</v>
      </c>
      <c r="F90" s="3">
        <f t="shared" si="12"/>
        <v>20001.665616558181</v>
      </c>
      <c r="K90" s="4"/>
      <c r="L90" s="2">
        <f t="shared" si="10"/>
        <v>0</v>
      </c>
      <c r="N90" s="4"/>
      <c r="O90" s="4"/>
      <c r="P90" s="4"/>
      <c r="Q90" s="4"/>
      <c r="R90" s="4"/>
      <c r="S90" s="4"/>
      <c r="Y90" s="2">
        <v>540</v>
      </c>
      <c r="Z90" s="2">
        <v>20</v>
      </c>
      <c r="AA90" s="4"/>
      <c r="AD90" s="2">
        <f t="shared" si="11"/>
        <v>560</v>
      </c>
    </row>
    <row r="91" spans="1:30" x14ac:dyDescent="0.25">
      <c r="A91" s="10">
        <f t="shared" si="9"/>
        <v>40870</v>
      </c>
      <c r="F91" s="3">
        <f t="shared" si="12"/>
        <v>19441.665616558181</v>
      </c>
      <c r="K91" s="4"/>
      <c r="L91" s="2">
        <f t="shared" si="10"/>
        <v>0</v>
      </c>
      <c r="N91" s="4"/>
      <c r="O91" s="4"/>
      <c r="P91" s="4"/>
      <c r="Q91" s="4"/>
      <c r="R91" s="4"/>
      <c r="S91" s="4"/>
      <c r="Y91" s="2">
        <v>540</v>
      </c>
      <c r="Z91" s="2">
        <v>20</v>
      </c>
      <c r="AA91" s="4"/>
      <c r="AD91" s="2">
        <f t="shared" si="11"/>
        <v>560</v>
      </c>
    </row>
    <row r="92" spans="1:30" x14ac:dyDescent="0.25">
      <c r="A92" s="10">
        <f t="shared" si="9"/>
        <v>40871</v>
      </c>
      <c r="F92" s="3">
        <f t="shared" si="12"/>
        <v>18881.665616558181</v>
      </c>
      <c r="K92" s="4"/>
      <c r="L92" s="2">
        <f t="shared" si="10"/>
        <v>0</v>
      </c>
      <c r="N92" s="4"/>
      <c r="O92" s="4"/>
      <c r="P92" s="4"/>
      <c r="Q92" s="4"/>
      <c r="R92" s="4"/>
      <c r="S92" s="4"/>
      <c r="Y92" s="2">
        <v>540</v>
      </c>
      <c r="Z92" s="2">
        <v>20</v>
      </c>
      <c r="AA92" s="4"/>
      <c r="AD92" s="2">
        <f t="shared" si="11"/>
        <v>560</v>
      </c>
    </row>
    <row r="93" spans="1:30" x14ac:dyDescent="0.25">
      <c r="A93" s="10">
        <f t="shared" si="9"/>
        <v>40872</v>
      </c>
      <c r="F93" s="3">
        <f t="shared" si="12"/>
        <v>18321.665616558181</v>
      </c>
      <c r="H93" s="2">
        <v>26995.627118906257</v>
      </c>
      <c r="J93" s="2">
        <v>1200</v>
      </c>
      <c r="K93" s="4"/>
      <c r="L93" s="2">
        <f t="shared" si="10"/>
        <v>28195.627118906257</v>
      </c>
      <c r="N93" s="4"/>
      <c r="O93" s="4"/>
      <c r="P93" s="4"/>
      <c r="Q93" s="4"/>
      <c r="R93" s="4"/>
      <c r="S93" s="4"/>
      <c r="X93" s="2">
        <v>500</v>
      </c>
      <c r="Y93" s="2">
        <v>540</v>
      </c>
      <c r="Z93" s="2">
        <v>20</v>
      </c>
      <c r="AA93" s="4"/>
      <c r="AC93" s="2">
        <v>545</v>
      </c>
      <c r="AD93" s="2">
        <f t="shared" si="11"/>
        <v>1605</v>
      </c>
    </row>
    <row r="94" spans="1:30" x14ac:dyDescent="0.25">
      <c r="A94" s="10">
        <f t="shared" si="9"/>
        <v>40873</v>
      </c>
      <c r="F94" s="3">
        <f t="shared" si="12"/>
        <v>44912.292735464434</v>
      </c>
      <c r="H94" s="2">
        <f>+S84*0.83</f>
        <v>1798.61</v>
      </c>
      <c r="K94" s="4"/>
      <c r="L94" s="2">
        <f t="shared" si="10"/>
        <v>1798.61</v>
      </c>
      <c r="N94" s="4"/>
      <c r="O94" s="4"/>
      <c r="P94" s="4"/>
      <c r="Q94" s="4"/>
      <c r="R94" s="4"/>
      <c r="S94" s="4"/>
      <c r="AA94" s="4"/>
      <c r="AD94" s="2">
        <f t="shared" si="11"/>
        <v>0</v>
      </c>
    </row>
    <row r="95" spans="1:30" x14ac:dyDescent="0.25">
      <c r="A95" s="10">
        <f t="shared" si="9"/>
        <v>40874</v>
      </c>
      <c r="F95" s="3">
        <f t="shared" si="12"/>
        <v>46710.902735464435</v>
      </c>
      <c r="H95" s="2">
        <f>+AA84*0.83+AB84*0.83</f>
        <v>2429.0211020258575</v>
      </c>
      <c r="K95" s="4"/>
      <c r="L95" s="2">
        <f t="shared" si="10"/>
        <v>2429.0211020258575</v>
      </c>
      <c r="N95" s="4"/>
      <c r="O95" s="4"/>
      <c r="P95" s="4"/>
      <c r="Q95" s="4"/>
      <c r="R95" s="4"/>
      <c r="S95" s="4"/>
      <c r="AA95" s="4"/>
      <c r="AD95" s="2">
        <f t="shared" si="11"/>
        <v>0</v>
      </c>
    </row>
    <row r="96" spans="1:30" x14ac:dyDescent="0.25">
      <c r="A96" s="10">
        <f t="shared" si="9"/>
        <v>40875</v>
      </c>
      <c r="F96" s="3">
        <f t="shared" si="12"/>
        <v>49139.923837490292</v>
      </c>
      <c r="H96" s="2">
        <f>SUM(X$80:X$93)*0.83</f>
        <v>830</v>
      </c>
      <c r="K96" s="4"/>
      <c r="L96" s="2">
        <f t="shared" si="10"/>
        <v>830</v>
      </c>
      <c r="N96" s="4"/>
      <c r="O96" s="4"/>
      <c r="P96" s="4"/>
      <c r="Q96" s="4"/>
      <c r="R96" s="4"/>
      <c r="S96" s="4"/>
      <c r="Y96" s="2">
        <v>540</v>
      </c>
      <c r="Z96" s="2">
        <v>20</v>
      </c>
      <c r="AA96" s="4"/>
      <c r="AD96" s="2">
        <f t="shared" si="11"/>
        <v>560</v>
      </c>
    </row>
    <row r="97" spans="1:30" x14ac:dyDescent="0.25">
      <c r="A97" s="10">
        <f t="shared" si="9"/>
        <v>40876</v>
      </c>
      <c r="F97" s="3">
        <f t="shared" si="12"/>
        <v>49409.923837490292</v>
      </c>
      <c r="K97" s="4"/>
      <c r="L97" s="2">
        <f t="shared" si="10"/>
        <v>0</v>
      </c>
      <c r="N97" s="4"/>
      <c r="O97" s="4"/>
      <c r="P97" s="4"/>
      <c r="Q97" s="4"/>
      <c r="R97" s="4"/>
      <c r="S97" s="4"/>
      <c r="Y97" s="2">
        <v>540</v>
      </c>
      <c r="Z97" s="2">
        <v>20</v>
      </c>
      <c r="AA97" s="4"/>
      <c r="AD97" s="2">
        <f t="shared" si="11"/>
        <v>560</v>
      </c>
    </row>
    <row r="98" spans="1:30" x14ac:dyDescent="0.25">
      <c r="A98" s="10">
        <f t="shared" si="9"/>
        <v>40877</v>
      </c>
      <c r="F98" s="3">
        <f t="shared" si="12"/>
        <v>48849.923837490292</v>
      </c>
      <c r="K98" s="2">
        <v>780</v>
      </c>
      <c r="L98" s="2">
        <f t="shared" si="10"/>
        <v>780</v>
      </c>
      <c r="N98" s="2">
        <v>33010.532360282894</v>
      </c>
      <c r="O98" s="11"/>
      <c r="P98" s="2">
        <v>0</v>
      </c>
      <c r="Q98" s="4"/>
      <c r="R98" s="2">
        <v>-2167</v>
      </c>
      <c r="S98" s="2">
        <v>2167</v>
      </c>
      <c r="T98" s="2">
        <v>6382</v>
      </c>
      <c r="Y98" s="2">
        <v>540</v>
      </c>
      <c r="Z98" s="2">
        <v>20</v>
      </c>
      <c r="AA98" s="2">
        <v>1676.5314482239248</v>
      </c>
      <c r="AB98" s="2">
        <v>1250</v>
      </c>
      <c r="AD98" s="2">
        <f t="shared" si="11"/>
        <v>42879.06380850682</v>
      </c>
    </row>
    <row r="99" spans="1:30" x14ac:dyDescent="0.25">
      <c r="A99" s="10">
        <f t="shared" si="9"/>
        <v>40878</v>
      </c>
      <c r="F99" s="3">
        <f t="shared" si="12"/>
        <v>6750.8600289834721</v>
      </c>
      <c r="K99" s="4"/>
      <c r="L99" s="2">
        <f t="shared" si="10"/>
        <v>0</v>
      </c>
      <c r="N99" s="4"/>
      <c r="O99" s="4"/>
      <c r="P99" s="4"/>
      <c r="Q99" s="4"/>
      <c r="R99" s="4"/>
      <c r="S99" s="4"/>
      <c r="Y99" s="2">
        <v>540</v>
      </c>
      <c r="Z99" s="2">
        <v>20</v>
      </c>
      <c r="AA99" s="4"/>
      <c r="AD99" s="2">
        <f t="shared" si="11"/>
        <v>560</v>
      </c>
    </row>
    <row r="100" spans="1:30" x14ac:dyDescent="0.25">
      <c r="A100" s="10">
        <f t="shared" si="9"/>
        <v>40879</v>
      </c>
      <c r="F100" s="3">
        <f t="shared" si="12"/>
        <v>6190.8600289834721</v>
      </c>
      <c r="J100" s="2">
        <v>1200</v>
      </c>
      <c r="L100" s="2">
        <f t="shared" si="10"/>
        <v>1200</v>
      </c>
      <c r="Q100" s="2">
        <v>9100</v>
      </c>
      <c r="X100" s="2">
        <v>500</v>
      </c>
      <c r="Y100" s="2">
        <v>540</v>
      </c>
      <c r="Z100" s="2">
        <v>20</v>
      </c>
      <c r="AC100" s="2">
        <v>545</v>
      </c>
      <c r="AD100" s="2">
        <f t="shared" si="11"/>
        <v>10705</v>
      </c>
    </row>
    <row r="101" spans="1:30" x14ac:dyDescent="0.25">
      <c r="A101" s="10">
        <f t="shared" si="9"/>
        <v>40880</v>
      </c>
      <c r="F101" s="3">
        <f t="shared" si="12"/>
        <v>-3314.1399710165279</v>
      </c>
      <c r="K101" s="4"/>
      <c r="L101" s="2">
        <f t="shared" si="10"/>
        <v>0</v>
      </c>
      <c r="N101" s="4"/>
      <c r="O101" s="4"/>
      <c r="P101" s="4"/>
      <c r="Q101" s="4"/>
      <c r="R101" s="4"/>
      <c r="S101" s="4"/>
      <c r="AA101" s="4"/>
      <c r="AD101" s="2">
        <f t="shared" si="11"/>
        <v>0</v>
      </c>
    </row>
    <row r="102" spans="1:30" x14ac:dyDescent="0.25">
      <c r="A102" s="10">
        <f t="shared" si="9"/>
        <v>40881</v>
      </c>
      <c r="F102" s="3">
        <f t="shared" si="12"/>
        <v>-3314.1399710165279</v>
      </c>
      <c r="K102" s="4"/>
      <c r="L102" s="2">
        <f t="shared" si="10"/>
        <v>0</v>
      </c>
      <c r="N102" s="4"/>
      <c r="O102" s="4"/>
      <c r="P102" s="4"/>
      <c r="Q102" s="4"/>
      <c r="R102" s="4"/>
      <c r="S102" s="4"/>
      <c r="AA102" s="4"/>
      <c r="AD102" s="2">
        <f t="shared" si="11"/>
        <v>0</v>
      </c>
    </row>
    <row r="103" spans="1:30" x14ac:dyDescent="0.25">
      <c r="A103" s="10">
        <f t="shared" si="9"/>
        <v>40882</v>
      </c>
      <c r="F103" s="3">
        <f t="shared" si="12"/>
        <v>-3314.1399710165279</v>
      </c>
      <c r="I103" s="2">
        <v>37683</v>
      </c>
      <c r="K103" s="4"/>
      <c r="L103" s="2">
        <f t="shared" si="10"/>
        <v>37683</v>
      </c>
      <c r="N103" s="4"/>
      <c r="O103" s="4"/>
      <c r="P103" s="4"/>
      <c r="Q103" s="4"/>
      <c r="R103" s="4"/>
      <c r="S103" s="4"/>
      <c r="U103" s="2">
        <v>4258</v>
      </c>
      <c r="Y103" s="2">
        <v>540</v>
      </c>
      <c r="Z103" s="2">
        <v>20</v>
      </c>
      <c r="AA103" s="4"/>
      <c r="AD103" s="2">
        <f t="shared" si="11"/>
        <v>4818</v>
      </c>
    </row>
    <row r="104" spans="1:30" x14ac:dyDescent="0.25">
      <c r="A104" s="10">
        <f t="shared" si="9"/>
        <v>40883</v>
      </c>
      <c r="F104" s="3">
        <f t="shared" si="12"/>
        <v>29550.860028983472</v>
      </c>
      <c r="K104" s="4"/>
      <c r="L104" s="2">
        <f t="shared" si="10"/>
        <v>0</v>
      </c>
      <c r="N104" s="4"/>
      <c r="O104" s="4"/>
      <c r="P104" s="4"/>
      <c r="Q104" s="4"/>
      <c r="R104" s="4"/>
      <c r="S104" s="4"/>
      <c r="W104" s="2">
        <v>1200</v>
      </c>
      <c r="Y104" s="2">
        <v>540</v>
      </c>
      <c r="Z104" s="2">
        <v>1220</v>
      </c>
      <c r="AA104" s="4"/>
      <c r="AD104" s="2">
        <f t="shared" si="11"/>
        <v>2960</v>
      </c>
    </row>
    <row r="105" spans="1:30" x14ac:dyDescent="0.25">
      <c r="A105" s="10">
        <f t="shared" si="9"/>
        <v>40884</v>
      </c>
      <c r="F105" s="3">
        <f t="shared" si="12"/>
        <v>26590.860028983472</v>
      </c>
      <c r="K105" s="4"/>
      <c r="L105" s="2">
        <f t="shared" si="10"/>
        <v>0</v>
      </c>
      <c r="N105" s="4"/>
      <c r="O105" s="4"/>
      <c r="P105" s="4"/>
      <c r="Q105" s="4"/>
      <c r="R105" s="4"/>
      <c r="S105" s="4"/>
      <c r="Y105" s="2">
        <v>540</v>
      </c>
      <c r="Z105" s="2">
        <v>20</v>
      </c>
      <c r="AA105" s="4"/>
      <c r="AD105" s="2">
        <f t="shared" si="11"/>
        <v>560</v>
      </c>
    </row>
    <row r="106" spans="1:30" x14ac:dyDescent="0.25">
      <c r="A106" s="10">
        <f t="shared" si="9"/>
        <v>40885</v>
      </c>
      <c r="F106" s="3">
        <f t="shared" si="12"/>
        <v>26030.860028983472</v>
      </c>
      <c r="K106" s="4"/>
      <c r="L106" s="2">
        <f t="shared" si="10"/>
        <v>0</v>
      </c>
      <c r="N106" s="4"/>
      <c r="O106" s="4"/>
      <c r="P106" s="4"/>
      <c r="Q106" s="4"/>
      <c r="R106" s="4"/>
      <c r="S106" s="4"/>
      <c r="Y106" s="2">
        <v>540</v>
      </c>
      <c r="Z106" s="2">
        <v>20</v>
      </c>
      <c r="AA106" s="4"/>
      <c r="AD106" s="2">
        <f t="shared" si="11"/>
        <v>560</v>
      </c>
    </row>
    <row r="107" spans="1:30" x14ac:dyDescent="0.25">
      <c r="A107" s="10">
        <f t="shared" si="9"/>
        <v>40886</v>
      </c>
      <c r="F107" s="3">
        <f t="shared" si="12"/>
        <v>25470.860028983472</v>
      </c>
      <c r="J107" s="2">
        <v>1200</v>
      </c>
      <c r="K107" s="4"/>
      <c r="L107" s="2">
        <f t="shared" si="10"/>
        <v>1200</v>
      </c>
      <c r="N107" s="4"/>
      <c r="O107" s="4"/>
      <c r="P107" s="4"/>
      <c r="Q107" s="4"/>
      <c r="R107" s="4"/>
      <c r="S107" s="4"/>
      <c r="X107" s="2">
        <v>500</v>
      </c>
      <c r="Y107" s="2">
        <v>540</v>
      </c>
      <c r="Z107" s="2">
        <v>20</v>
      </c>
      <c r="AA107" s="4"/>
      <c r="AC107" s="2">
        <v>545</v>
      </c>
      <c r="AD107" s="2">
        <f t="shared" si="11"/>
        <v>1605</v>
      </c>
    </row>
    <row r="108" spans="1:30" x14ac:dyDescent="0.25">
      <c r="A108" s="10">
        <f t="shared" si="9"/>
        <v>40887</v>
      </c>
      <c r="F108" s="3">
        <f t="shared" si="12"/>
        <v>25065.860028983472</v>
      </c>
      <c r="K108" s="4"/>
      <c r="L108" s="2">
        <f t="shared" si="10"/>
        <v>0</v>
      </c>
      <c r="N108" s="4"/>
      <c r="O108" s="4"/>
      <c r="P108" s="4"/>
      <c r="Q108" s="4"/>
      <c r="R108" s="4"/>
      <c r="S108" s="4"/>
      <c r="AA108" s="4"/>
      <c r="AD108" s="2">
        <f t="shared" si="11"/>
        <v>0</v>
      </c>
    </row>
    <row r="109" spans="1:30" x14ac:dyDescent="0.25">
      <c r="A109" s="10">
        <f t="shared" si="9"/>
        <v>40888</v>
      </c>
      <c r="F109" s="3">
        <f t="shared" si="12"/>
        <v>25065.860028983472</v>
      </c>
      <c r="K109" s="4"/>
      <c r="L109" s="2">
        <f t="shared" si="10"/>
        <v>0</v>
      </c>
      <c r="N109" s="4"/>
      <c r="O109" s="4"/>
      <c r="P109" s="4"/>
      <c r="Q109" s="4"/>
      <c r="R109" s="4"/>
      <c r="S109" s="4"/>
      <c r="AA109" s="4"/>
      <c r="AD109" s="2">
        <f t="shared" si="11"/>
        <v>0</v>
      </c>
    </row>
    <row r="110" spans="1:30" x14ac:dyDescent="0.25">
      <c r="A110" s="10">
        <f t="shared" si="9"/>
        <v>40889</v>
      </c>
      <c r="F110" s="3">
        <f t="shared" si="12"/>
        <v>25065.860028983472</v>
      </c>
      <c r="H110" s="2">
        <v>26995.627118906257</v>
      </c>
      <c r="K110" s="4"/>
      <c r="L110" s="2">
        <f t="shared" si="10"/>
        <v>26995.627118906257</v>
      </c>
      <c r="N110" s="4"/>
      <c r="O110" s="4"/>
      <c r="P110" s="4"/>
      <c r="Q110" s="4"/>
      <c r="R110" s="4"/>
      <c r="S110" s="4"/>
      <c r="Y110" s="2">
        <v>540</v>
      </c>
      <c r="Z110" s="2">
        <v>20</v>
      </c>
      <c r="AA110" s="4"/>
      <c r="AD110" s="2">
        <f t="shared" si="11"/>
        <v>560</v>
      </c>
    </row>
    <row r="111" spans="1:30" x14ac:dyDescent="0.25">
      <c r="A111" s="10">
        <f t="shared" si="9"/>
        <v>40890</v>
      </c>
      <c r="F111" s="3">
        <f t="shared" si="12"/>
        <v>51501.487147889726</v>
      </c>
      <c r="H111" s="2">
        <f>+S98*0.83</f>
        <v>1798.61</v>
      </c>
      <c r="K111" s="4"/>
      <c r="L111" s="2">
        <f t="shared" si="10"/>
        <v>1798.61</v>
      </c>
      <c r="N111" s="4"/>
      <c r="O111" s="4"/>
      <c r="P111" s="4"/>
      <c r="Q111" s="4"/>
      <c r="R111" s="4"/>
      <c r="S111" s="4"/>
      <c r="Y111" s="2">
        <v>540</v>
      </c>
      <c r="Z111" s="2">
        <v>20</v>
      </c>
      <c r="AA111" s="4"/>
      <c r="AD111" s="2">
        <f t="shared" si="11"/>
        <v>560</v>
      </c>
    </row>
    <row r="112" spans="1:30" x14ac:dyDescent="0.25">
      <c r="A112" s="10">
        <f t="shared" si="9"/>
        <v>40891</v>
      </c>
      <c r="F112" s="3">
        <f t="shared" si="12"/>
        <v>52740.097147889726</v>
      </c>
      <c r="H112" s="2">
        <f>+AA98*0.83+AB98*0.83</f>
        <v>2429.0211020258575</v>
      </c>
      <c r="K112" s="4"/>
      <c r="L112" s="2">
        <f t="shared" si="10"/>
        <v>2429.0211020258575</v>
      </c>
      <c r="N112" s="4"/>
      <c r="O112" s="4"/>
      <c r="P112" s="4"/>
      <c r="Q112" s="4"/>
      <c r="R112" s="4"/>
      <c r="S112" s="4"/>
      <c r="Y112" s="2">
        <v>540</v>
      </c>
      <c r="Z112" s="2">
        <v>20</v>
      </c>
      <c r="AA112" s="4"/>
      <c r="AD112" s="2">
        <f t="shared" si="11"/>
        <v>560</v>
      </c>
    </row>
    <row r="113" spans="1:30" x14ac:dyDescent="0.25">
      <c r="A113" s="10">
        <f t="shared" si="9"/>
        <v>40892</v>
      </c>
      <c r="F113" s="3">
        <f t="shared" si="12"/>
        <v>54609.118249915584</v>
      </c>
      <c r="H113" s="2">
        <f>+T98*0.762</f>
        <v>4863.0839999999998</v>
      </c>
      <c r="K113" s="4"/>
      <c r="L113" s="2">
        <f t="shared" si="10"/>
        <v>4863.0839999999998</v>
      </c>
      <c r="N113" s="4"/>
      <c r="O113" s="4"/>
      <c r="P113" s="4"/>
      <c r="Q113" s="4"/>
      <c r="R113" s="4"/>
      <c r="S113" s="4"/>
      <c r="Y113" s="2">
        <v>540</v>
      </c>
      <c r="Z113" s="2">
        <v>20</v>
      </c>
      <c r="AA113" s="4"/>
      <c r="AD113" s="2">
        <f t="shared" si="11"/>
        <v>560</v>
      </c>
    </row>
    <row r="114" spans="1:30" x14ac:dyDescent="0.25">
      <c r="A114" s="10">
        <f t="shared" si="9"/>
        <v>40893</v>
      </c>
      <c r="F114" s="3">
        <f t="shared" si="12"/>
        <v>58912.202249915586</v>
      </c>
      <c r="H114" s="2">
        <f>SUM(X$94:X$107)*0.83</f>
        <v>830</v>
      </c>
      <c r="J114" s="2">
        <v>1200</v>
      </c>
      <c r="K114" s="2">
        <v>780</v>
      </c>
      <c r="L114" s="2">
        <f t="shared" si="10"/>
        <v>2810</v>
      </c>
      <c r="N114" s="2">
        <v>22032.030790260396</v>
      </c>
      <c r="O114" s="11">
        <v>740.29197388333341</v>
      </c>
      <c r="P114" s="2">
        <v>0</v>
      </c>
      <c r="Q114" s="4"/>
      <c r="R114" s="2">
        <v>-2167</v>
      </c>
      <c r="S114" s="2">
        <v>2167</v>
      </c>
      <c r="X114" s="2">
        <v>500</v>
      </c>
      <c r="Y114" s="2">
        <v>540</v>
      </c>
      <c r="Z114" s="2">
        <v>720</v>
      </c>
      <c r="AA114" s="2">
        <v>1446.4417632239247</v>
      </c>
      <c r="AB114" s="2">
        <v>1250</v>
      </c>
      <c r="AC114" s="2">
        <v>545</v>
      </c>
      <c r="AD114" s="2">
        <f t="shared" si="11"/>
        <v>27773.764527367653</v>
      </c>
    </row>
    <row r="115" spans="1:30" x14ac:dyDescent="0.25">
      <c r="A115" s="10">
        <f t="shared" si="9"/>
        <v>40894</v>
      </c>
      <c r="F115" s="3">
        <f t="shared" si="12"/>
        <v>33948.437722547933</v>
      </c>
      <c r="L115" s="2">
        <f t="shared" si="10"/>
        <v>0</v>
      </c>
      <c r="Q115" s="2">
        <v>9100</v>
      </c>
      <c r="AD115" s="2">
        <f t="shared" si="11"/>
        <v>9100</v>
      </c>
    </row>
    <row r="116" spans="1:30" x14ac:dyDescent="0.25">
      <c r="A116" s="10">
        <f t="shared" si="9"/>
        <v>40895</v>
      </c>
      <c r="F116" s="3">
        <f t="shared" si="12"/>
        <v>24848.437722547933</v>
      </c>
      <c r="K116" s="4"/>
      <c r="L116" s="2">
        <f t="shared" si="10"/>
        <v>0</v>
      </c>
      <c r="N116" s="4"/>
      <c r="O116" s="4"/>
      <c r="P116" s="4"/>
      <c r="Q116" s="4"/>
      <c r="R116" s="4"/>
      <c r="S116" s="4"/>
      <c r="AA116" s="4"/>
      <c r="AD116" s="2">
        <f t="shared" si="11"/>
        <v>0</v>
      </c>
    </row>
    <row r="117" spans="1:30" x14ac:dyDescent="0.25">
      <c r="A117" s="10">
        <f t="shared" si="9"/>
        <v>40896</v>
      </c>
      <c r="F117" s="3">
        <f t="shared" si="12"/>
        <v>24848.437722547933</v>
      </c>
      <c r="K117" s="4"/>
      <c r="L117" s="2">
        <f t="shared" si="10"/>
        <v>0</v>
      </c>
      <c r="N117" s="4"/>
      <c r="O117" s="4"/>
      <c r="P117" s="4"/>
      <c r="Q117" s="4"/>
      <c r="R117" s="4"/>
      <c r="S117" s="4"/>
      <c r="Y117" s="2">
        <v>540</v>
      </c>
      <c r="Z117" s="2">
        <v>20</v>
      </c>
      <c r="AA117" s="4"/>
      <c r="AD117" s="2">
        <f t="shared" si="11"/>
        <v>560</v>
      </c>
    </row>
    <row r="118" spans="1:30" x14ac:dyDescent="0.25">
      <c r="A118" s="10">
        <f t="shared" si="9"/>
        <v>40897</v>
      </c>
      <c r="F118" s="3">
        <f t="shared" si="12"/>
        <v>24288.437722547933</v>
      </c>
      <c r="K118" s="4"/>
      <c r="L118" s="2">
        <f t="shared" si="10"/>
        <v>0</v>
      </c>
      <c r="N118" s="4"/>
      <c r="O118" s="4"/>
      <c r="P118" s="4"/>
      <c r="Q118" s="4"/>
      <c r="R118" s="4"/>
      <c r="S118" s="4"/>
      <c r="Y118" s="2">
        <v>540</v>
      </c>
      <c r="Z118" s="2">
        <v>20</v>
      </c>
      <c r="AA118" s="4"/>
      <c r="AD118" s="2">
        <f t="shared" si="11"/>
        <v>560</v>
      </c>
    </row>
    <row r="119" spans="1:30" x14ac:dyDescent="0.25">
      <c r="A119" s="10">
        <f t="shared" si="9"/>
        <v>40898</v>
      </c>
      <c r="F119" s="3">
        <f t="shared" si="12"/>
        <v>23728.437722547933</v>
      </c>
      <c r="K119" s="4"/>
      <c r="L119" s="2">
        <f t="shared" si="10"/>
        <v>0</v>
      </c>
      <c r="N119" s="4"/>
      <c r="O119" s="4"/>
      <c r="P119" s="4"/>
      <c r="Q119" s="4"/>
      <c r="R119" s="4"/>
      <c r="S119" s="4"/>
      <c r="Y119" s="2">
        <v>540</v>
      </c>
      <c r="Z119" s="2">
        <v>20</v>
      </c>
      <c r="AA119" s="4"/>
      <c r="AD119" s="2">
        <f t="shared" si="11"/>
        <v>560</v>
      </c>
    </row>
    <row r="120" spans="1:30" x14ac:dyDescent="0.25">
      <c r="A120" s="10">
        <f t="shared" si="9"/>
        <v>40899</v>
      </c>
      <c r="F120" s="3">
        <f t="shared" si="12"/>
        <v>23168.437722547933</v>
      </c>
      <c r="K120" s="4"/>
      <c r="L120" s="2">
        <f t="shared" si="10"/>
        <v>0</v>
      </c>
      <c r="N120" s="4"/>
      <c r="O120" s="4"/>
      <c r="P120" s="4"/>
      <c r="Q120" s="4"/>
      <c r="R120" s="4"/>
      <c r="S120" s="4"/>
      <c r="Y120" s="2">
        <v>540</v>
      </c>
      <c r="Z120" s="2">
        <v>20</v>
      </c>
      <c r="AA120" s="4"/>
      <c r="AD120" s="2">
        <f t="shared" si="11"/>
        <v>560</v>
      </c>
    </row>
    <row r="121" spans="1:30" x14ac:dyDescent="0.25">
      <c r="A121" s="10">
        <f t="shared" si="9"/>
        <v>40900</v>
      </c>
      <c r="F121" s="3">
        <f t="shared" si="12"/>
        <v>22608.437722547933</v>
      </c>
      <c r="J121" s="2">
        <v>1200</v>
      </c>
      <c r="K121" s="4"/>
      <c r="L121" s="2">
        <f t="shared" si="10"/>
        <v>1200</v>
      </c>
      <c r="N121" s="4"/>
      <c r="O121" s="4"/>
      <c r="P121" s="4"/>
      <c r="Q121" s="4"/>
      <c r="R121" s="4"/>
      <c r="S121" s="4"/>
      <c r="X121" s="2">
        <v>500</v>
      </c>
      <c r="Y121" s="2">
        <v>540</v>
      </c>
      <c r="Z121" s="2">
        <v>20</v>
      </c>
      <c r="AA121" s="4"/>
      <c r="AC121" s="2">
        <v>545</v>
      </c>
      <c r="AD121" s="2">
        <f t="shared" si="11"/>
        <v>1605</v>
      </c>
    </row>
    <row r="122" spans="1:30" x14ac:dyDescent="0.25">
      <c r="A122" s="10">
        <f t="shared" si="9"/>
        <v>40901</v>
      </c>
      <c r="F122" s="3">
        <f t="shared" si="12"/>
        <v>22203.437722547933</v>
      </c>
      <c r="K122" s="4"/>
      <c r="L122" s="2">
        <f t="shared" si="10"/>
        <v>0</v>
      </c>
      <c r="N122" s="4"/>
      <c r="O122" s="4"/>
      <c r="P122" s="4"/>
      <c r="Q122" s="4"/>
      <c r="R122" s="4"/>
      <c r="S122" s="4"/>
      <c r="AA122" s="4"/>
      <c r="AD122" s="2">
        <f t="shared" si="11"/>
        <v>0</v>
      </c>
    </row>
    <row r="123" spans="1:30" x14ac:dyDescent="0.25">
      <c r="A123" s="10">
        <f t="shared" si="9"/>
        <v>40902</v>
      </c>
      <c r="F123" s="3">
        <f t="shared" si="12"/>
        <v>22203.437722547933</v>
      </c>
      <c r="H123" s="2">
        <v>18252.882571993672</v>
      </c>
      <c r="K123" s="4"/>
      <c r="L123" s="2">
        <f t="shared" si="10"/>
        <v>18252.882571993672</v>
      </c>
      <c r="N123" s="4"/>
      <c r="O123" s="4"/>
      <c r="P123" s="4"/>
      <c r="Q123" s="4"/>
      <c r="R123" s="4"/>
      <c r="S123" s="4"/>
      <c r="AA123" s="4"/>
      <c r="AD123" s="2">
        <f t="shared" si="11"/>
        <v>0</v>
      </c>
    </row>
    <row r="124" spans="1:30" x14ac:dyDescent="0.25">
      <c r="A124" s="10">
        <f t="shared" si="9"/>
        <v>40903</v>
      </c>
      <c r="F124" s="3">
        <f t="shared" si="12"/>
        <v>40456.320294541605</v>
      </c>
      <c r="H124" s="2">
        <f>+S114*0.83</f>
        <v>1798.61</v>
      </c>
      <c r="K124" s="4"/>
      <c r="L124" s="2">
        <f t="shared" si="10"/>
        <v>1798.61</v>
      </c>
      <c r="N124" s="4"/>
      <c r="O124" s="4"/>
      <c r="P124" s="4"/>
      <c r="Q124" s="4"/>
      <c r="R124" s="4"/>
      <c r="S124" s="4"/>
      <c r="Y124" s="2">
        <v>540</v>
      </c>
      <c r="Z124" s="2">
        <v>20</v>
      </c>
      <c r="AA124" s="4"/>
      <c r="AD124" s="2">
        <f t="shared" si="11"/>
        <v>560</v>
      </c>
    </row>
    <row r="125" spans="1:30" x14ac:dyDescent="0.25">
      <c r="A125" s="10">
        <f t="shared" si="9"/>
        <v>40904</v>
      </c>
      <c r="F125" s="3">
        <f t="shared" si="12"/>
        <v>41694.930294541606</v>
      </c>
      <c r="H125" s="2">
        <f>+AA114*0.83+AB114*0.83</f>
        <v>2238.0466634758577</v>
      </c>
      <c r="K125" s="4"/>
      <c r="L125" s="2">
        <f t="shared" si="10"/>
        <v>2238.0466634758577</v>
      </c>
      <c r="N125" s="4"/>
      <c r="O125" s="4"/>
      <c r="P125" s="4"/>
      <c r="Q125" s="4"/>
      <c r="R125" s="4"/>
      <c r="S125" s="4"/>
      <c r="Y125" s="2">
        <v>540</v>
      </c>
      <c r="Z125" s="2">
        <v>20</v>
      </c>
      <c r="AA125" s="4"/>
      <c r="AD125" s="2">
        <f t="shared" si="11"/>
        <v>560</v>
      </c>
    </row>
    <row r="126" spans="1:30" x14ac:dyDescent="0.25">
      <c r="A126" s="10">
        <f t="shared" si="9"/>
        <v>40905</v>
      </c>
      <c r="F126" s="3">
        <f t="shared" si="12"/>
        <v>43372.976958017462</v>
      </c>
      <c r="H126" s="2">
        <f>SUM(X$108:X$121)*0.83</f>
        <v>830</v>
      </c>
      <c r="K126" s="4"/>
      <c r="L126" s="2">
        <f t="shared" si="10"/>
        <v>830</v>
      </c>
      <c r="N126" s="4"/>
      <c r="O126" s="4"/>
      <c r="P126" s="4"/>
      <c r="Q126" s="4"/>
      <c r="R126" s="4"/>
      <c r="S126" s="4"/>
      <c r="Y126" s="2">
        <v>540</v>
      </c>
      <c r="Z126" s="2">
        <v>20</v>
      </c>
      <c r="AA126" s="4"/>
      <c r="AD126" s="2">
        <f t="shared" si="11"/>
        <v>560</v>
      </c>
    </row>
    <row r="127" spans="1:30" x14ac:dyDescent="0.25">
      <c r="A127" s="10">
        <f t="shared" si="9"/>
        <v>40906</v>
      </c>
      <c r="F127" s="3">
        <f t="shared" si="12"/>
        <v>43642.976958017462</v>
      </c>
      <c r="K127" s="4"/>
      <c r="L127" s="2">
        <f t="shared" si="10"/>
        <v>0</v>
      </c>
      <c r="N127" s="4"/>
      <c r="O127" s="4"/>
      <c r="P127" s="4"/>
      <c r="Q127" s="4"/>
      <c r="R127" s="4"/>
      <c r="S127" s="4"/>
      <c r="Y127" s="2">
        <v>540</v>
      </c>
      <c r="Z127" s="2">
        <v>20</v>
      </c>
      <c r="AA127" s="4"/>
      <c r="AD127" s="2">
        <f t="shared" si="11"/>
        <v>560</v>
      </c>
    </row>
    <row r="128" spans="1:30" x14ac:dyDescent="0.25">
      <c r="A128" s="10">
        <f t="shared" si="9"/>
        <v>40907</v>
      </c>
      <c r="F128" s="3">
        <f t="shared" si="12"/>
        <v>43082.976958017462</v>
      </c>
      <c r="J128" s="2">
        <v>1200</v>
      </c>
      <c r="K128" s="2">
        <v>780</v>
      </c>
      <c r="L128" s="2">
        <f t="shared" si="10"/>
        <v>1980</v>
      </c>
      <c r="N128" s="2">
        <v>22032.030790260396</v>
      </c>
      <c r="O128" s="11">
        <v>740.29197388333341</v>
      </c>
      <c r="P128" s="2">
        <v>0</v>
      </c>
      <c r="Q128" s="4"/>
      <c r="R128" s="2">
        <v>-2167</v>
      </c>
      <c r="S128" s="2">
        <v>2167</v>
      </c>
      <c r="X128" s="2">
        <v>500</v>
      </c>
      <c r="Y128" s="2">
        <v>540</v>
      </c>
      <c r="Z128" s="2">
        <v>20</v>
      </c>
      <c r="AA128" s="2">
        <v>1446.4417632239247</v>
      </c>
      <c r="AB128" s="2">
        <v>1250</v>
      </c>
      <c r="AC128" s="2">
        <v>545</v>
      </c>
      <c r="AD128" s="2">
        <f t="shared" si="11"/>
        <v>27073.764527367653</v>
      </c>
    </row>
    <row r="129" spans="1:30" x14ac:dyDescent="0.25">
      <c r="A129" s="10">
        <f t="shared" si="9"/>
        <v>40908</v>
      </c>
      <c r="F129" s="3">
        <f t="shared" si="12"/>
        <v>17989.212430649808</v>
      </c>
      <c r="K129" s="4"/>
      <c r="L129" s="2">
        <f t="shared" si="10"/>
        <v>0</v>
      </c>
      <c r="N129" s="4"/>
      <c r="O129" s="4"/>
      <c r="P129" s="4"/>
      <c r="Q129" s="4"/>
      <c r="R129" s="4"/>
      <c r="S129" s="4"/>
      <c r="T129" s="2">
        <v>591</v>
      </c>
      <c r="AA129" s="4"/>
      <c r="AD129" s="2">
        <f t="shared" si="11"/>
        <v>591</v>
      </c>
    </row>
    <row r="130" spans="1:30" x14ac:dyDescent="0.25">
      <c r="A130" s="10">
        <f t="shared" si="9"/>
        <v>40909</v>
      </c>
      <c r="F130" s="3">
        <f t="shared" si="12"/>
        <v>17398.212430649808</v>
      </c>
      <c r="K130" s="4"/>
      <c r="L130" s="2">
        <f t="shared" si="10"/>
        <v>0</v>
      </c>
      <c r="N130" s="4"/>
      <c r="O130" s="4"/>
      <c r="P130" s="4"/>
      <c r="Q130" s="4"/>
      <c r="R130" s="4"/>
      <c r="S130" s="4"/>
      <c r="AA130" s="4"/>
      <c r="AD130" s="2">
        <f t="shared" si="11"/>
        <v>0</v>
      </c>
    </row>
    <row r="131" spans="1:30" x14ac:dyDescent="0.25">
      <c r="A131" s="10">
        <f t="shared" si="9"/>
        <v>40910</v>
      </c>
      <c r="F131" s="3">
        <f t="shared" si="12"/>
        <v>17398.212430649808</v>
      </c>
      <c r="L131" s="2">
        <f t="shared" si="10"/>
        <v>0</v>
      </c>
      <c r="Q131" s="2">
        <v>9100</v>
      </c>
      <c r="Y131" s="2">
        <v>540</v>
      </c>
      <c r="Z131" s="2">
        <v>20</v>
      </c>
      <c r="AD131" s="2">
        <f t="shared" si="11"/>
        <v>9660</v>
      </c>
    </row>
    <row r="132" spans="1:30" x14ac:dyDescent="0.25">
      <c r="A132" s="10">
        <f t="shared" si="9"/>
        <v>40911</v>
      </c>
      <c r="F132" s="3">
        <f t="shared" si="12"/>
        <v>7738.2124306498081</v>
      </c>
      <c r="K132" s="4"/>
      <c r="L132" s="2">
        <f t="shared" si="10"/>
        <v>0</v>
      </c>
      <c r="N132" s="4"/>
      <c r="O132" s="4"/>
      <c r="P132" s="4"/>
      <c r="Q132" s="4"/>
      <c r="R132" s="4"/>
      <c r="S132" s="4"/>
      <c r="Y132" s="2">
        <v>540</v>
      </c>
      <c r="Z132" s="2">
        <v>20</v>
      </c>
      <c r="AA132" s="4"/>
      <c r="AD132" s="2">
        <f t="shared" si="11"/>
        <v>560</v>
      </c>
    </row>
    <row r="133" spans="1:30" x14ac:dyDescent="0.25">
      <c r="A133" s="10">
        <f t="shared" si="9"/>
        <v>40912</v>
      </c>
      <c r="F133" s="3">
        <f t="shared" si="12"/>
        <v>7178.2124306498081</v>
      </c>
      <c r="K133" s="4"/>
      <c r="L133" s="2">
        <f t="shared" si="10"/>
        <v>0</v>
      </c>
      <c r="N133" s="4"/>
      <c r="O133" s="4"/>
      <c r="P133" s="4"/>
      <c r="Q133" s="4"/>
      <c r="R133" s="4"/>
      <c r="S133" s="4"/>
      <c r="Y133" s="2">
        <v>540</v>
      </c>
      <c r="Z133" s="2">
        <v>20</v>
      </c>
      <c r="AA133" s="4"/>
      <c r="AD133" s="2">
        <f t="shared" si="11"/>
        <v>560</v>
      </c>
    </row>
    <row r="134" spans="1:30" x14ac:dyDescent="0.25">
      <c r="A134" s="10">
        <f t="shared" si="9"/>
        <v>40913</v>
      </c>
      <c r="F134" s="3">
        <f t="shared" si="12"/>
        <v>6618.2124306498081</v>
      </c>
      <c r="I134" s="2">
        <v>36706</v>
      </c>
      <c r="K134" s="4"/>
      <c r="L134" s="2">
        <f t="shared" si="10"/>
        <v>36706</v>
      </c>
      <c r="N134" s="4"/>
      <c r="O134" s="4"/>
      <c r="P134" s="4"/>
      <c r="Q134" s="4"/>
      <c r="R134" s="4"/>
      <c r="S134" s="4"/>
      <c r="U134" s="2">
        <v>4258</v>
      </c>
      <c r="Y134" s="2">
        <v>540</v>
      </c>
      <c r="Z134" s="2">
        <v>20</v>
      </c>
      <c r="AA134" s="4"/>
      <c r="AD134" s="2">
        <f t="shared" si="11"/>
        <v>4818</v>
      </c>
    </row>
    <row r="135" spans="1:30" x14ac:dyDescent="0.25">
      <c r="A135" s="10">
        <f t="shared" ref="A135:A198" si="13">+A134+1</f>
        <v>40914</v>
      </c>
      <c r="F135" s="3">
        <f t="shared" si="12"/>
        <v>38506.212430649808</v>
      </c>
      <c r="J135" s="2">
        <v>1200</v>
      </c>
      <c r="K135" s="4"/>
      <c r="L135" s="2">
        <f t="shared" ref="L135:L198" si="14">SUM(H135:K135)</f>
        <v>1200</v>
      </c>
      <c r="N135" s="4"/>
      <c r="O135" s="4"/>
      <c r="P135" s="4"/>
      <c r="Q135" s="4"/>
      <c r="R135" s="4"/>
      <c r="S135" s="4"/>
      <c r="W135" s="2">
        <v>1200</v>
      </c>
      <c r="X135" s="2">
        <v>500</v>
      </c>
      <c r="Y135" s="2">
        <v>540</v>
      </c>
      <c r="Z135" s="2">
        <v>1220</v>
      </c>
      <c r="AA135" s="4"/>
      <c r="AC135" s="2">
        <v>545</v>
      </c>
      <c r="AD135" s="2">
        <f t="shared" ref="AD135:AD198" si="15">SUM(N135:AC135)</f>
        <v>4005</v>
      </c>
    </row>
    <row r="136" spans="1:30" x14ac:dyDescent="0.25">
      <c r="A136" s="10">
        <f t="shared" si="13"/>
        <v>40915</v>
      </c>
      <c r="F136" s="3">
        <f t="shared" ref="F136:F199" si="16">+F135+L135-AD135</f>
        <v>35701.212430649808</v>
      </c>
      <c r="K136" s="4"/>
      <c r="L136" s="2">
        <f t="shared" si="14"/>
        <v>0</v>
      </c>
      <c r="N136" s="4"/>
      <c r="O136" s="4"/>
      <c r="P136" s="4"/>
      <c r="Q136" s="4"/>
      <c r="R136" s="4"/>
      <c r="S136" s="4"/>
      <c r="AA136" s="4"/>
      <c r="AD136" s="2">
        <f t="shared" si="15"/>
        <v>0</v>
      </c>
    </row>
    <row r="137" spans="1:30" x14ac:dyDescent="0.25">
      <c r="A137" s="10">
        <f t="shared" si="13"/>
        <v>40916</v>
      </c>
      <c r="F137" s="3">
        <f t="shared" si="16"/>
        <v>35701.212430649808</v>
      </c>
      <c r="K137" s="4"/>
      <c r="L137" s="2">
        <f t="shared" si="14"/>
        <v>0</v>
      </c>
      <c r="N137" s="4"/>
      <c r="O137" s="4"/>
      <c r="P137" s="4"/>
      <c r="Q137" s="4"/>
      <c r="R137" s="4"/>
      <c r="S137" s="4"/>
      <c r="AA137" s="4"/>
      <c r="AD137" s="2">
        <f t="shared" si="15"/>
        <v>0</v>
      </c>
    </row>
    <row r="138" spans="1:30" x14ac:dyDescent="0.25">
      <c r="A138" s="10">
        <f t="shared" si="13"/>
        <v>40917</v>
      </c>
      <c r="F138" s="3">
        <f t="shared" si="16"/>
        <v>35701.212430649808</v>
      </c>
      <c r="K138" s="4"/>
      <c r="L138" s="2">
        <f t="shared" si="14"/>
        <v>0</v>
      </c>
      <c r="N138" s="4"/>
      <c r="O138" s="4"/>
      <c r="P138" s="4"/>
      <c r="Q138" s="4"/>
      <c r="R138" s="4"/>
      <c r="S138" s="4"/>
      <c r="Y138" s="2">
        <v>540</v>
      </c>
      <c r="Z138" s="2">
        <v>20</v>
      </c>
      <c r="AA138" s="4"/>
      <c r="AD138" s="2">
        <f t="shared" si="15"/>
        <v>560</v>
      </c>
    </row>
    <row r="139" spans="1:30" x14ac:dyDescent="0.25">
      <c r="A139" s="10">
        <f t="shared" si="13"/>
        <v>40918</v>
      </c>
      <c r="F139" s="3">
        <f t="shared" si="16"/>
        <v>35141.212430649808</v>
      </c>
      <c r="K139" s="4"/>
      <c r="L139" s="2">
        <f t="shared" si="14"/>
        <v>0</v>
      </c>
      <c r="N139" s="4"/>
      <c r="O139" s="4"/>
      <c r="P139" s="4"/>
      <c r="Q139" s="4"/>
      <c r="R139" s="4"/>
      <c r="S139" s="4"/>
      <c r="Y139" s="2">
        <v>540</v>
      </c>
      <c r="Z139" s="2">
        <v>20</v>
      </c>
      <c r="AA139" s="4"/>
      <c r="AD139" s="2">
        <f t="shared" si="15"/>
        <v>560</v>
      </c>
    </row>
    <row r="140" spans="1:30" x14ac:dyDescent="0.25">
      <c r="A140" s="10">
        <f t="shared" si="13"/>
        <v>40919</v>
      </c>
      <c r="F140" s="3">
        <f t="shared" si="16"/>
        <v>34581.212430649808</v>
      </c>
      <c r="K140" s="4"/>
      <c r="L140" s="2">
        <f t="shared" si="14"/>
        <v>0</v>
      </c>
      <c r="N140" s="4"/>
      <c r="O140" s="4"/>
      <c r="P140" s="4"/>
      <c r="Q140" s="4"/>
      <c r="R140" s="4"/>
      <c r="S140" s="4"/>
      <c r="Y140" s="2">
        <v>540</v>
      </c>
      <c r="Z140" s="2">
        <v>20</v>
      </c>
      <c r="AA140" s="4"/>
      <c r="AD140" s="2">
        <f t="shared" si="15"/>
        <v>560</v>
      </c>
    </row>
    <row r="141" spans="1:30" x14ac:dyDescent="0.25">
      <c r="A141" s="10">
        <f t="shared" si="13"/>
        <v>40920</v>
      </c>
      <c r="F141" s="3">
        <f t="shared" si="16"/>
        <v>34021.212430649808</v>
      </c>
      <c r="H141" s="2">
        <v>18252.882571993672</v>
      </c>
      <c r="K141" s="4"/>
      <c r="L141" s="2">
        <f t="shared" si="14"/>
        <v>18252.882571993672</v>
      </c>
      <c r="N141" s="4"/>
      <c r="O141" s="4"/>
      <c r="P141" s="4"/>
      <c r="Q141" s="4"/>
      <c r="R141" s="4"/>
      <c r="S141" s="4"/>
      <c r="Y141" s="2">
        <v>540</v>
      </c>
      <c r="Z141" s="2">
        <v>20</v>
      </c>
      <c r="AA141" s="4"/>
      <c r="AD141" s="2">
        <f t="shared" si="15"/>
        <v>560</v>
      </c>
    </row>
    <row r="142" spans="1:30" x14ac:dyDescent="0.25">
      <c r="A142" s="10">
        <f t="shared" si="13"/>
        <v>40921</v>
      </c>
      <c r="F142" s="3">
        <f t="shared" si="16"/>
        <v>51714.09500264348</v>
      </c>
      <c r="H142" s="2">
        <f>+S128*0.83</f>
        <v>1798.61</v>
      </c>
      <c r="J142" s="2">
        <v>1200</v>
      </c>
      <c r="K142" s="4"/>
      <c r="L142" s="2">
        <f t="shared" si="14"/>
        <v>2998.6099999999997</v>
      </c>
      <c r="N142" s="4"/>
      <c r="O142" s="4"/>
      <c r="P142" s="4"/>
      <c r="Q142" s="4"/>
      <c r="R142" s="4"/>
      <c r="S142" s="4"/>
      <c r="X142" s="2">
        <v>500</v>
      </c>
      <c r="Y142" s="2">
        <v>540</v>
      </c>
      <c r="Z142" s="2">
        <v>20</v>
      </c>
      <c r="AA142" s="4"/>
      <c r="AC142" s="2">
        <v>545</v>
      </c>
      <c r="AD142" s="2">
        <f t="shared" si="15"/>
        <v>1605</v>
      </c>
    </row>
    <row r="143" spans="1:30" x14ac:dyDescent="0.25">
      <c r="A143" s="10">
        <f t="shared" si="13"/>
        <v>40922</v>
      </c>
      <c r="F143" s="3">
        <f t="shared" si="16"/>
        <v>53107.705002643481</v>
      </c>
      <c r="H143" s="2">
        <f>+AA128*0.83+AB128*0.83</f>
        <v>2238.0466634758577</v>
      </c>
      <c r="K143" s="4"/>
      <c r="L143" s="2">
        <f t="shared" si="14"/>
        <v>2238.0466634758577</v>
      </c>
      <c r="N143" s="4"/>
      <c r="O143" s="4"/>
      <c r="P143" s="4"/>
      <c r="Q143" s="4"/>
      <c r="R143" s="4"/>
      <c r="S143" s="4"/>
      <c r="AA143" s="4"/>
      <c r="AD143" s="2">
        <f t="shared" si="15"/>
        <v>0</v>
      </c>
    </row>
    <row r="144" spans="1:30" x14ac:dyDescent="0.25">
      <c r="A144" s="10">
        <f t="shared" si="13"/>
        <v>40923</v>
      </c>
      <c r="F144" s="3">
        <f t="shared" si="16"/>
        <v>55345.751666119337</v>
      </c>
      <c r="H144" s="2">
        <f>+T129*0.762</f>
        <v>450.34199999999998</v>
      </c>
      <c r="K144" s="4"/>
      <c r="L144" s="2">
        <f t="shared" si="14"/>
        <v>450.34199999999998</v>
      </c>
      <c r="N144" s="4"/>
      <c r="O144" s="4"/>
      <c r="P144" s="4"/>
      <c r="Q144" s="4"/>
      <c r="R144" s="4"/>
      <c r="S144" s="4"/>
      <c r="AA144" s="4"/>
      <c r="AD144" s="2">
        <f t="shared" si="15"/>
        <v>0</v>
      </c>
    </row>
    <row r="145" spans="1:30" x14ac:dyDescent="0.25">
      <c r="A145" s="10">
        <f t="shared" si="13"/>
        <v>40924</v>
      </c>
      <c r="F145" s="3">
        <f t="shared" si="16"/>
        <v>55796.093666119334</v>
      </c>
      <c r="H145" s="2">
        <f>SUM(X$122:X$142)*0.83</f>
        <v>1245</v>
      </c>
      <c r="K145" s="2">
        <v>780</v>
      </c>
      <c r="L145" s="2">
        <f t="shared" si="14"/>
        <v>2025</v>
      </c>
      <c r="N145" s="2">
        <v>12434.159375412548</v>
      </c>
      <c r="O145" s="11">
        <v>1615.666716627381</v>
      </c>
      <c r="P145" s="2">
        <v>0</v>
      </c>
      <c r="Q145" s="4"/>
      <c r="R145" s="2">
        <v>-2167</v>
      </c>
      <c r="S145" s="2">
        <v>2167</v>
      </c>
      <c r="Y145" s="2">
        <v>540</v>
      </c>
      <c r="Z145" s="2">
        <v>720</v>
      </c>
      <c r="AA145" s="2">
        <v>1446.4417632239247</v>
      </c>
      <c r="AB145" s="2">
        <v>1250</v>
      </c>
      <c r="AD145" s="2">
        <f t="shared" si="15"/>
        <v>18006.267855263854</v>
      </c>
    </row>
    <row r="146" spans="1:30" x14ac:dyDescent="0.25">
      <c r="A146" s="10">
        <f t="shared" si="13"/>
        <v>40925</v>
      </c>
      <c r="F146" s="3">
        <f t="shared" si="16"/>
        <v>39814.82581085548</v>
      </c>
      <c r="L146" s="2">
        <f t="shared" si="14"/>
        <v>0</v>
      </c>
      <c r="Q146" s="2">
        <v>9100</v>
      </c>
      <c r="Y146" s="2">
        <v>540</v>
      </c>
      <c r="Z146" s="2">
        <v>20</v>
      </c>
      <c r="AD146" s="2">
        <f t="shared" si="15"/>
        <v>9660</v>
      </c>
    </row>
    <row r="147" spans="1:30" x14ac:dyDescent="0.25">
      <c r="A147" s="10">
        <f t="shared" si="13"/>
        <v>40926</v>
      </c>
      <c r="F147" s="3">
        <f t="shared" si="16"/>
        <v>30154.82581085548</v>
      </c>
      <c r="K147" s="4"/>
      <c r="L147" s="2">
        <f t="shared" si="14"/>
        <v>0</v>
      </c>
      <c r="N147" s="4"/>
      <c r="O147" s="4"/>
      <c r="P147" s="4"/>
      <c r="Q147" s="4"/>
      <c r="R147" s="4"/>
      <c r="S147" s="4"/>
      <c r="Y147" s="2">
        <v>540</v>
      </c>
      <c r="Z147" s="2">
        <v>20</v>
      </c>
      <c r="AA147" s="4"/>
      <c r="AD147" s="2">
        <f t="shared" si="15"/>
        <v>560</v>
      </c>
    </row>
    <row r="148" spans="1:30" x14ac:dyDescent="0.25">
      <c r="A148" s="10">
        <f t="shared" si="13"/>
        <v>40927</v>
      </c>
      <c r="F148" s="3">
        <f t="shared" si="16"/>
        <v>29594.82581085548</v>
      </c>
      <c r="K148" s="4"/>
      <c r="L148" s="2">
        <f t="shared" si="14"/>
        <v>0</v>
      </c>
      <c r="N148" s="4"/>
      <c r="O148" s="4"/>
      <c r="P148" s="4"/>
      <c r="Q148" s="4"/>
      <c r="R148" s="4"/>
      <c r="S148" s="4"/>
      <c r="Y148" s="2">
        <v>540</v>
      </c>
      <c r="Z148" s="2">
        <v>20</v>
      </c>
      <c r="AA148" s="4"/>
      <c r="AD148" s="2">
        <f t="shared" si="15"/>
        <v>560</v>
      </c>
    </row>
    <row r="149" spans="1:30" x14ac:dyDescent="0.25">
      <c r="A149" s="10">
        <f t="shared" si="13"/>
        <v>40928</v>
      </c>
      <c r="F149" s="3">
        <f t="shared" si="16"/>
        <v>29034.82581085548</v>
      </c>
      <c r="J149" s="2">
        <v>1200</v>
      </c>
      <c r="K149" s="4"/>
      <c r="L149" s="2">
        <f t="shared" si="14"/>
        <v>1200</v>
      </c>
      <c r="N149" s="4"/>
      <c r="O149" s="4"/>
      <c r="P149" s="4"/>
      <c r="Q149" s="4"/>
      <c r="R149" s="4"/>
      <c r="S149" s="4"/>
      <c r="X149" s="2">
        <v>500</v>
      </c>
      <c r="Y149" s="2">
        <v>540</v>
      </c>
      <c r="Z149" s="2">
        <v>20</v>
      </c>
      <c r="AA149" s="4"/>
      <c r="AC149" s="2">
        <v>545</v>
      </c>
      <c r="AD149" s="2">
        <f t="shared" si="15"/>
        <v>1605</v>
      </c>
    </row>
    <row r="150" spans="1:30" x14ac:dyDescent="0.25">
      <c r="A150" s="10">
        <f t="shared" si="13"/>
        <v>40929</v>
      </c>
      <c r="F150" s="3">
        <f t="shared" si="16"/>
        <v>28629.82581085548</v>
      </c>
      <c r="K150" s="4"/>
      <c r="L150" s="2">
        <f t="shared" si="14"/>
        <v>0</v>
      </c>
      <c r="N150" s="4"/>
      <c r="O150" s="4"/>
      <c r="P150" s="4"/>
      <c r="Q150" s="4"/>
      <c r="R150" s="4"/>
      <c r="S150" s="4"/>
      <c r="AA150" s="4"/>
      <c r="AD150" s="2">
        <f t="shared" si="15"/>
        <v>0</v>
      </c>
    </row>
    <row r="151" spans="1:30" x14ac:dyDescent="0.25">
      <c r="A151" s="10">
        <f t="shared" si="13"/>
        <v>40930</v>
      </c>
      <c r="F151" s="3">
        <f t="shared" si="16"/>
        <v>28629.82581085548</v>
      </c>
      <c r="K151" s="4"/>
      <c r="L151" s="2">
        <f t="shared" si="14"/>
        <v>0</v>
      </c>
      <c r="N151" s="4"/>
      <c r="O151" s="4"/>
      <c r="P151" s="4"/>
      <c r="Q151" s="4"/>
      <c r="R151" s="4"/>
      <c r="S151" s="4"/>
      <c r="AA151" s="4"/>
      <c r="AD151" s="2">
        <f t="shared" si="15"/>
        <v>0</v>
      </c>
    </row>
    <row r="152" spans="1:30" x14ac:dyDescent="0.25">
      <c r="A152" s="10">
        <f t="shared" si="13"/>
        <v>40931</v>
      </c>
      <c r="F152" s="3">
        <f t="shared" si="16"/>
        <v>28629.82581085548</v>
      </c>
      <c r="K152" s="4"/>
      <c r="L152" s="2">
        <f t="shared" si="14"/>
        <v>0</v>
      </c>
      <c r="N152" s="4"/>
      <c r="O152" s="4"/>
      <c r="P152" s="4"/>
      <c r="Q152" s="4"/>
      <c r="R152" s="4"/>
      <c r="S152" s="4"/>
      <c r="Y152" s="2">
        <v>540</v>
      </c>
      <c r="Z152" s="2">
        <v>20</v>
      </c>
      <c r="AA152" s="4"/>
      <c r="AD152" s="2">
        <f t="shared" si="15"/>
        <v>560</v>
      </c>
    </row>
    <row r="153" spans="1:30" x14ac:dyDescent="0.25">
      <c r="A153" s="10">
        <f t="shared" si="13"/>
        <v>40932</v>
      </c>
      <c r="F153" s="3">
        <f t="shared" si="16"/>
        <v>28069.82581085548</v>
      </c>
      <c r="K153" s="4"/>
      <c r="L153" s="2">
        <f t="shared" si="14"/>
        <v>0</v>
      </c>
      <c r="N153" s="4"/>
      <c r="O153" s="4"/>
      <c r="P153" s="4"/>
      <c r="Q153" s="4"/>
      <c r="R153" s="4"/>
      <c r="S153" s="4"/>
      <c r="Y153" s="2">
        <v>540</v>
      </c>
      <c r="Z153" s="2">
        <v>20</v>
      </c>
      <c r="AA153" s="4"/>
      <c r="AD153" s="2">
        <f t="shared" si="15"/>
        <v>560</v>
      </c>
    </row>
    <row r="154" spans="1:30" x14ac:dyDescent="0.25">
      <c r="A154" s="10">
        <f t="shared" si="13"/>
        <v>40933</v>
      </c>
      <c r="F154" s="3">
        <f t="shared" si="16"/>
        <v>27509.82581085548</v>
      </c>
      <c r="H154" s="11">
        <v>10766.420364840125</v>
      </c>
      <c r="K154" s="4"/>
      <c r="L154" s="2">
        <f t="shared" si="14"/>
        <v>10766.420364840125</v>
      </c>
      <c r="N154" s="4"/>
      <c r="O154" s="4"/>
      <c r="P154" s="4"/>
      <c r="Q154" s="4"/>
      <c r="R154" s="4"/>
      <c r="S154" s="4"/>
      <c r="Y154" s="2">
        <v>540</v>
      </c>
      <c r="Z154" s="2">
        <v>20</v>
      </c>
      <c r="AA154" s="4"/>
      <c r="AD154" s="2">
        <f t="shared" si="15"/>
        <v>560</v>
      </c>
    </row>
    <row r="155" spans="1:30" x14ac:dyDescent="0.25">
      <c r="A155" s="10">
        <f t="shared" si="13"/>
        <v>40934</v>
      </c>
      <c r="F155" s="3">
        <f t="shared" si="16"/>
        <v>37716.246175695604</v>
      </c>
      <c r="H155" s="2">
        <f>+S145*0.83</f>
        <v>1798.61</v>
      </c>
      <c r="K155" s="4"/>
      <c r="L155" s="2">
        <f t="shared" si="14"/>
        <v>1798.61</v>
      </c>
      <c r="N155" s="4"/>
      <c r="O155" s="4"/>
      <c r="P155" s="4"/>
      <c r="Q155" s="4"/>
      <c r="R155" s="4"/>
      <c r="S155" s="4"/>
      <c r="Y155" s="2">
        <v>540</v>
      </c>
      <c r="Z155" s="2">
        <v>20</v>
      </c>
      <c r="AA155" s="4"/>
      <c r="AD155" s="2">
        <f t="shared" si="15"/>
        <v>560</v>
      </c>
    </row>
    <row r="156" spans="1:30" x14ac:dyDescent="0.25">
      <c r="A156" s="10">
        <f t="shared" si="13"/>
        <v>40935</v>
      </c>
      <c r="F156" s="3">
        <f t="shared" si="16"/>
        <v>38954.856175695604</v>
      </c>
      <c r="H156" s="2">
        <f>+AA145*0.83+AB145*0.23</f>
        <v>1488.0466634758575</v>
      </c>
      <c r="J156" s="2">
        <v>1200</v>
      </c>
      <c r="K156" s="4"/>
      <c r="L156" s="2">
        <f t="shared" si="14"/>
        <v>2688.0466634758577</v>
      </c>
      <c r="N156" s="4"/>
      <c r="O156" s="4"/>
      <c r="P156" s="4"/>
      <c r="Q156" s="4"/>
      <c r="R156" s="4"/>
      <c r="S156" s="4"/>
      <c r="X156" s="2">
        <v>500</v>
      </c>
      <c r="Y156" s="2">
        <v>540</v>
      </c>
      <c r="Z156" s="2">
        <v>20</v>
      </c>
      <c r="AA156" s="4"/>
      <c r="AC156" s="2">
        <v>545</v>
      </c>
      <c r="AD156" s="2">
        <f t="shared" si="15"/>
        <v>1605</v>
      </c>
    </row>
    <row r="157" spans="1:30" x14ac:dyDescent="0.25">
      <c r="A157" s="10">
        <f t="shared" si="13"/>
        <v>40936</v>
      </c>
      <c r="F157" s="3">
        <f t="shared" si="16"/>
        <v>40037.90283917146</v>
      </c>
      <c r="H157" s="2">
        <f>SUM(X$143:X$153)*0.83</f>
        <v>415</v>
      </c>
      <c r="K157" s="4"/>
      <c r="L157" s="2">
        <f t="shared" si="14"/>
        <v>415</v>
      </c>
      <c r="N157" s="4"/>
      <c r="O157" s="4"/>
      <c r="P157" s="4"/>
      <c r="Q157" s="4"/>
      <c r="R157" s="4"/>
      <c r="S157" s="4"/>
      <c r="AA157" s="4"/>
      <c r="AD157" s="2">
        <f t="shared" si="15"/>
        <v>0</v>
      </c>
    </row>
    <row r="158" spans="1:30" x14ac:dyDescent="0.25">
      <c r="A158" s="10">
        <f t="shared" si="13"/>
        <v>40937</v>
      </c>
      <c r="F158" s="3">
        <f t="shared" si="16"/>
        <v>40452.90283917146</v>
      </c>
      <c r="K158" s="4"/>
      <c r="L158" s="2">
        <f t="shared" si="14"/>
        <v>0</v>
      </c>
      <c r="N158" s="4"/>
      <c r="O158" s="4"/>
      <c r="P158" s="4"/>
      <c r="Q158" s="4"/>
      <c r="R158" s="4"/>
      <c r="S158" s="4"/>
      <c r="AA158" s="4"/>
      <c r="AD158" s="2">
        <f t="shared" si="15"/>
        <v>0</v>
      </c>
    </row>
    <row r="159" spans="1:30" x14ac:dyDescent="0.25">
      <c r="A159" s="10">
        <f t="shared" si="13"/>
        <v>40938</v>
      </c>
      <c r="F159" s="3">
        <f t="shared" si="16"/>
        <v>40452.90283917146</v>
      </c>
      <c r="K159" s="2">
        <v>780</v>
      </c>
      <c r="L159" s="2">
        <f t="shared" si="14"/>
        <v>780</v>
      </c>
      <c r="N159" s="2">
        <v>12434.159375412548</v>
      </c>
      <c r="O159" s="11">
        <v>1615.666716627381</v>
      </c>
      <c r="P159" s="2">
        <v>0</v>
      </c>
      <c r="Q159" s="4"/>
      <c r="R159" s="2">
        <v>-2167</v>
      </c>
      <c r="S159" s="2">
        <v>2167</v>
      </c>
      <c r="Y159" s="2">
        <v>540</v>
      </c>
      <c r="Z159" s="2">
        <v>20</v>
      </c>
      <c r="AA159" s="2">
        <v>1446.4417632239247</v>
      </c>
      <c r="AB159" s="2">
        <v>1250</v>
      </c>
      <c r="AD159" s="2">
        <f t="shared" si="15"/>
        <v>17306.267855263854</v>
      </c>
    </row>
    <row r="160" spans="1:30" x14ac:dyDescent="0.25">
      <c r="A160" s="10">
        <f t="shared" si="13"/>
        <v>40939</v>
      </c>
      <c r="F160" s="3">
        <f t="shared" si="16"/>
        <v>23926.634983907607</v>
      </c>
      <c r="K160" s="4"/>
      <c r="L160" s="2">
        <f t="shared" si="14"/>
        <v>0</v>
      </c>
      <c r="N160" s="4"/>
      <c r="O160" s="4"/>
      <c r="P160" s="4"/>
      <c r="Q160" s="4"/>
      <c r="R160" s="4"/>
      <c r="S160" s="4"/>
      <c r="T160" s="2">
        <v>2107</v>
      </c>
      <c r="Y160" s="2">
        <v>540</v>
      </c>
      <c r="Z160" s="2">
        <v>20</v>
      </c>
      <c r="AA160" s="4"/>
      <c r="AD160" s="2">
        <f t="shared" si="15"/>
        <v>2667</v>
      </c>
    </row>
    <row r="161" spans="1:30" x14ac:dyDescent="0.25">
      <c r="A161" s="10">
        <f t="shared" si="13"/>
        <v>40940</v>
      </c>
      <c r="F161" s="3">
        <f t="shared" si="16"/>
        <v>21259.634983907607</v>
      </c>
      <c r="K161" s="4"/>
      <c r="L161" s="2">
        <f t="shared" si="14"/>
        <v>0</v>
      </c>
      <c r="N161" s="4"/>
      <c r="O161" s="4"/>
      <c r="P161" s="4"/>
      <c r="Q161" s="4"/>
      <c r="R161" s="4"/>
      <c r="S161" s="4"/>
      <c r="Y161" s="2">
        <v>540</v>
      </c>
      <c r="Z161" s="2">
        <v>20</v>
      </c>
      <c r="AA161" s="4"/>
      <c r="AD161" s="2">
        <f t="shared" si="15"/>
        <v>560</v>
      </c>
    </row>
    <row r="162" spans="1:30" x14ac:dyDescent="0.25">
      <c r="A162" s="10">
        <f t="shared" si="13"/>
        <v>40941</v>
      </c>
      <c r="F162" s="3">
        <f t="shared" si="16"/>
        <v>20699.634983907607</v>
      </c>
      <c r="L162" s="2">
        <f t="shared" si="14"/>
        <v>0</v>
      </c>
      <c r="Q162" s="2">
        <v>9100</v>
      </c>
      <c r="Y162" s="2">
        <v>540</v>
      </c>
      <c r="Z162" s="2">
        <v>20</v>
      </c>
      <c r="AD162" s="2">
        <f t="shared" si="15"/>
        <v>9660</v>
      </c>
    </row>
    <row r="163" spans="1:30" x14ac:dyDescent="0.25">
      <c r="A163" s="10">
        <f t="shared" si="13"/>
        <v>40942</v>
      </c>
      <c r="F163" s="3">
        <f t="shared" si="16"/>
        <v>11039.634983907607</v>
      </c>
      <c r="J163" s="2">
        <v>1200</v>
      </c>
      <c r="K163" s="4"/>
      <c r="L163" s="2">
        <f t="shared" si="14"/>
        <v>1200</v>
      </c>
      <c r="N163" s="4"/>
      <c r="O163" s="4"/>
      <c r="P163" s="4"/>
      <c r="Q163" s="4"/>
      <c r="R163" s="4"/>
      <c r="S163" s="4"/>
      <c r="X163" s="2">
        <v>500</v>
      </c>
      <c r="Y163" s="2">
        <v>540</v>
      </c>
      <c r="Z163" s="2">
        <v>20</v>
      </c>
      <c r="AA163" s="4"/>
      <c r="AC163" s="2">
        <v>545</v>
      </c>
      <c r="AD163" s="2">
        <f t="shared" si="15"/>
        <v>1605</v>
      </c>
    </row>
    <row r="164" spans="1:30" x14ac:dyDescent="0.25">
      <c r="A164" s="10">
        <f t="shared" si="13"/>
        <v>40943</v>
      </c>
      <c r="F164" s="3">
        <f t="shared" si="16"/>
        <v>10634.634983907607</v>
      </c>
      <c r="K164" s="4"/>
      <c r="L164" s="2">
        <f t="shared" si="14"/>
        <v>0</v>
      </c>
      <c r="N164" s="4"/>
      <c r="O164" s="4"/>
      <c r="P164" s="4"/>
      <c r="Q164" s="4"/>
      <c r="R164" s="4"/>
      <c r="S164" s="4"/>
      <c r="AA164" s="4"/>
      <c r="AD164" s="2">
        <f t="shared" si="15"/>
        <v>0</v>
      </c>
    </row>
    <row r="165" spans="1:30" x14ac:dyDescent="0.25">
      <c r="A165" s="10">
        <f t="shared" si="13"/>
        <v>40944</v>
      </c>
      <c r="F165" s="3">
        <f t="shared" si="16"/>
        <v>10634.634983907607</v>
      </c>
      <c r="I165" s="2">
        <v>38014</v>
      </c>
      <c r="K165" s="4"/>
      <c r="L165" s="2">
        <f t="shared" si="14"/>
        <v>38014</v>
      </c>
      <c r="N165" s="4"/>
      <c r="O165" s="4"/>
      <c r="P165" s="4"/>
      <c r="Q165" s="4"/>
      <c r="R165" s="4"/>
      <c r="S165" s="4"/>
      <c r="U165" s="2">
        <v>4258</v>
      </c>
      <c r="AA165" s="4"/>
      <c r="AD165" s="2">
        <f t="shared" si="15"/>
        <v>4258</v>
      </c>
    </row>
    <row r="166" spans="1:30" x14ac:dyDescent="0.25">
      <c r="A166" s="10">
        <f t="shared" si="13"/>
        <v>40945</v>
      </c>
      <c r="F166" s="3">
        <f t="shared" si="16"/>
        <v>44390.634983907607</v>
      </c>
      <c r="K166" s="4"/>
      <c r="L166" s="2">
        <f t="shared" si="14"/>
        <v>0</v>
      </c>
      <c r="N166" s="4"/>
      <c r="O166" s="4"/>
      <c r="P166" s="4"/>
      <c r="Q166" s="4"/>
      <c r="R166" s="4"/>
      <c r="S166" s="4"/>
      <c r="W166" s="2">
        <v>1200</v>
      </c>
      <c r="Y166" s="2">
        <v>540</v>
      </c>
      <c r="Z166" s="2">
        <v>1220</v>
      </c>
      <c r="AA166" s="4"/>
      <c r="AD166" s="2">
        <f t="shared" si="15"/>
        <v>2960</v>
      </c>
    </row>
    <row r="167" spans="1:30" x14ac:dyDescent="0.25">
      <c r="A167" s="10">
        <f t="shared" si="13"/>
        <v>40946</v>
      </c>
      <c r="F167" s="3">
        <f t="shared" si="16"/>
        <v>41430.634983907607</v>
      </c>
      <c r="K167" s="4"/>
      <c r="L167" s="2">
        <f t="shared" si="14"/>
        <v>0</v>
      </c>
      <c r="N167" s="4"/>
      <c r="O167" s="4"/>
      <c r="P167" s="4"/>
      <c r="Q167" s="4"/>
      <c r="R167" s="4"/>
      <c r="S167" s="4"/>
      <c r="Y167" s="2">
        <v>540</v>
      </c>
      <c r="Z167" s="2">
        <v>20</v>
      </c>
      <c r="AA167" s="4"/>
      <c r="AD167" s="2">
        <f t="shared" si="15"/>
        <v>560</v>
      </c>
    </row>
    <row r="168" spans="1:30" x14ac:dyDescent="0.25">
      <c r="A168" s="10">
        <f t="shared" si="13"/>
        <v>40947</v>
      </c>
      <c r="F168" s="3">
        <f t="shared" si="16"/>
        <v>40870.634983907607</v>
      </c>
      <c r="K168" s="4"/>
      <c r="L168" s="2">
        <f t="shared" si="14"/>
        <v>0</v>
      </c>
      <c r="N168" s="4"/>
      <c r="O168" s="4"/>
      <c r="P168" s="4"/>
      <c r="Q168" s="4"/>
      <c r="R168" s="4"/>
      <c r="S168" s="4"/>
      <c r="Y168" s="2">
        <v>540</v>
      </c>
      <c r="Z168" s="2">
        <v>20</v>
      </c>
      <c r="AA168" s="4"/>
      <c r="AD168" s="2">
        <f t="shared" si="15"/>
        <v>560</v>
      </c>
    </row>
    <row r="169" spans="1:30" x14ac:dyDescent="0.25">
      <c r="A169" s="10">
        <f t="shared" si="13"/>
        <v>40948</v>
      </c>
      <c r="F169" s="3">
        <f t="shared" si="16"/>
        <v>40310.634983907607</v>
      </c>
      <c r="K169" s="4"/>
      <c r="L169" s="2">
        <f t="shared" si="14"/>
        <v>0</v>
      </c>
      <c r="N169" s="4"/>
      <c r="O169" s="4"/>
      <c r="P169" s="4"/>
      <c r="Q169" s="4"/>
      <c r="R169" s="4"/>
      <c r="S169" s="4"/>
      <c r="Y169" s="2">
        <v>540</v>
      </c>
      <c r="Z169" s="2">
        <v>20</v>
      </c>
      <c r="AA169" s="4"/>
      <c r="AD169" s="2">
        <f t="shared" si="15"/>
        <v>560</v>
      </c>
    </row>
    <row r="170" spans="1:30" x14ac:dyDescent="0.25">
      <c r="A170" s="10">
        <f t="shared" si="13"/>
        <v>40949</v>
      </c>
      <c r="F170" s="3">
        <f t="shared" si="16"/>
        <v>39750.634983907607</v>
      </c>
      <c r="J170" s="2">
        <v>1200</v>
      </c>
      <c r="K170" s="4"/>
      <c r="L170" s="2">
        <f t="shared" si="14"/>
        <v>1200</v>
      </c>
      <c r="N170" s="4"/>
      <c r="O170" s="4"/>
      <c r="P170" s="4"/>
      <c r="Q170" s="4"/>
      <c r="R170" s="4"/>
      <c r="S170" s="4"/>
      <c r="X170" s="2">
        <v>500</v>
      </c>
      <c r="Y170" s="2">
        <v>540</v>
      </c>
      <c r="Z170" s="2">
        <v>20</v>
      </c>
      <c r="AA170" s="4"/>
      <c r="AC170" s="2">
        <v>545</v>
      </c>
      <c r="AD170" s="2">
        <f t="shared" si="15"/>
        <v>1605</v>
      </c>
    </row>
    <row r="171" spans="1:30" x14ac:dyDescent="0.25">
      <c r="A171" s="10">
        <f t="shared" si="13"/>
        <v>40950</v>
      </c>
      <c r="F171" s="3">
        <f t="shared" si="16"/>
        <v>39345.634983907607</v>
      </c>
      <c r="K171" s="4"/>
      <c r="L171" s="2">
        <f t="shared" si="14"/>
        <v>0</v>
      </c>
      <c r="N171" s="4"/>
      <c r="O171" s="4"/>
      <c r="P171" s="4"/>
      <c r="Q171" s="4"/>
      <c r="R171" s="4"/>
      <c r="S171" s="4"/>
      <c r="AA171" s="4"/>
      <c r="AD171" s="2">
        <f t="shared" si="15"/>
        <v>0</v>
      </c>
    </row>
    <row r="172" spans="1:30" x14ac:dyDescent="0.25">
      <c r="A172" s="10">
        <f t="shared" si="13"/>
        <v>40951</v>
      </c>
      <c r="F172" s="3">
        <f t="shared" si="16"/>
        <v>39345.634983907607</v>
      </c>
      <c r="H172" s="11">
        <v>10766.420364840125</v>
      </c>
      <c r="K172" s="4"/>
      <c r="L172" s="2">
        <f t="shared" si="14"/>
        <v>10766.420364840125</v>
      </c>
      <c r="N172" s="4"/>
      <c r="O172" s="4"/>
      <c r="P172" s="4"/>
      <c r="Q172" s="4"/>
      <c r="R172" s="4"/>
      <c r="S172" s="4"/>
      <c r="AA172" s="4"/>
      <c r="AD172" s="2">
        <f t="shared" si="15"/>
        <v>0</v>
      </c>
    </row>
    <row r="173" spans="1:30" x14ac:dyDescent="0.25">
      <c r="A173" s="10">
        <f t="shared" si="13"/>
        <v>40952</v>
      </c>
      <c r="F173" s="3">
        <f t="shared" si="16"/>
        <v>50112.05534874773</v>
      </c>
      <c r="H173" s="2">
        <f>+S159*0.83</f>
        <v>1798.61</v>
      </c>
      <c r="K173" s="4"/>
      <c r="L173" s="2">
        <f t="shared" si="14"/>
        <v>1798.61</v>
      </c>
      <c r="N173" s="4"/>
      <c r="O173" s="4"/>
      <c r="P173" s="4"/>
      <c r="Q173" s="4"/>
      <c r="R173" s="4"/>
      <c r="S173" s="4"/>
      <c r="Y173" s="2">
        <v>540</v>
      </c>
      <c r="Z173" s="2">
        <v>20</v>
      </c>
      <c r="AA173" s="4"/>
      <c r="AD173" s="2">
        <f t="shared" si="15"/>
        <v>560</v>
      </c>
    </row>
    <row r="174" spans="1:30" x14ac:dyDescent="0.25">
      <c r="A174" s="10">
        <f t="shared" si="13"/>
        <v>40953</v>
      </c>
      <c r="F174" s="3">
        <f t="shared" si="16"/>
        <v>51350.665348747731</v>
      </c>
      <c r="H174" s="2">
        <f>+AA159*0.83+AB159*0.83</f>
        <v>2238.0466634758577</v>
      </c>
      <c r="K174" s="4"/>
      <c r="L174" s="2">
        <f t="shared" si="14"/>
        <v>2238.0466634758577</v>
      </c>
      <c r="N174" s="4"/>
      <c r="O174" s="4"/>
      <c r="P174" s="4"/>
      <c r="Q174" s="4"/>
      <c r="R174" s="4"/>
      <c r="S174" s="4"/>
      <c r="Y174" s="2">
        <v>540</v>
      </c>
      <c r="Z174" s="2">
        <v>20</v>
      </c>
      <c r="AA174" s="4"/>
      <c r="AD174" s="2">
        <f t="shared" si="15"/>
        <v>560</v>
      </c>
    </row>
    <row r="175" spans="1:30" x14ac:dyDescent="0.25">
      <c r="A175" s="10">
        <f t="shared" si="13"/>
        <v>40954</v>
      </c>
      <c r="F175" s="3">
        <f t="shared" si="16"/>
        <v>53028.712012223586</v>
      </c>
      <c r="H175" s="2">
        <f>+T160*0.762</f>
        <v>1605.5340000000001</v>
      </c>
      <c r="K175" s="4"/>
      <c r="L175" s="2">
        <f t="shared" si="14"/>
        <v>1605.5340000000001</v>
      </c>
      <c r="N175" s="4"/>
      <c r="O175" s="4"/>
      <c r="P175" s="4"/>
      <c r="Q175" s="4"/>
      <c r="R175" s="4"/>
      <c r="S175" s="4"/>
      <c r="Y175" s="2">
        <v>540</v>
      </c>
      <c r="Z175" s="2">
        <v>20</v>
      </c>
      <c r="AA175" s="4"/>
      <c r="AD175" s="2">
        <f t="shared" si="15"/>
        <v>560</v>
      </c>
    </row>
    <row r="176" spans="1:30" x14ac:dyDescent="0.25">
      <c r="A176" s="10">
        <f t="shared" si="13"/>
        <v>40955</v>
      </c>
      <c r="F176" s="3">
        <f t="shared" si="16"/>
        <v>54074.246012223586</v>
      </c>
      <c r="H176" s="2">
        <f>SUM(X$154:X$170)*0.83</f>
        <v>1245</v>
      </c>
      <c r="K176" s="2">
        <v>780</v>
      </c>
      <c r="L176" s="2">
        <f t="shared" si="14"/>
        <v>2025</v>
      </c>
      <c r="N176" s="2">
        <v>13672.822859816328</v>
      </c>
      <c r="O176" s="11">
        <v>1615.666716627381</v>
      </c>
      <c r="P176" s="2">
        <v>0</v>
      </c>
      <c r="Q176" s="4"/>
      <c r="R176" s="2">
        <v>-2167</v>
      </c>
      <c r="S176" s="2">
        <v>2167</v>
      </c>
      <c r="Y176" s="2">
        <v>540</v>
      </c>
      <c r="Z176" s="2">
        <v>720</v>
      </c>
      <c r="AA176" s="2">
        <v>1184.3214102633976</v>
      </c>
      <c r="AB176" s="2">
        <v>1250</v>
      </c>
      <c r="AD176" s="2">
        <f t="shared" si="15"/>
        <v>18982.810986707107</v>
      </c>
    </row>
    <row r="177" spans="1:30" x14ac:dyDescent="0.25">
      <c r="A177" s="10">
        <f t="shared" si="13"/>
        <v>40956</v>
      </c>
      <c r="F177" s="3">
        <f t="shared" si="16"/>
        <v>37116.435025516475</v>
      </c>
      <c r="J177" s="2">
        <v>1200</v>
      </c>
      <c r="L177" s="2">
        <f t="shared" si="14"/>
        <v>1200</v>
      </c>
      <c r="Q177" s="2">
        <v>9100</v>
      </c>
      <c r="X177" s="2">
        <v>500</v>
      </c>
      <c r="Y177" s="2">
        <v>540</v>
      </c>
      <c r="Z177" s="2">
        <v>20</v>
      </c>
      <c r="AC177" s="2">
        <v>545</v>
      </c>
      <c r="AD177" s="2">
        <f t="shared" si="15"/>
        <v>10705</v>
      </c>
    </row>
    <row r="178" spans="1:30" x14ac:dyDescent="0.25">
      <c r="A178" s="10">
        <f t="shared" si="13"/>
        <v>40957</v>
      </c>
      <c r="F178" s="3">
        <f t="shared" si="16"/>
        <v>27611.435025516475</v>
      </c>
      <c r="K178" s="4"/>
      <c r="L178" s="2">
        <f t="shared" si="14"/>
        <v>0</v>
      </c>
      <c r="N178" s="4"/>
      <c r="O178" s="4"/>
      <c r="P178" s="4"/>
      <c r="Q178" s="4"/>
      <c r="R178" s="4"/>
      <c r="S178" s="4"/>
      <c r="AA178" s="4"/>
      <c r="AD178" s="2">
        <f t="shared" si="15"/>
        <v>0</v>
      </c>
    </row>
    <row r="179" spans="1:30" x14ac:dyDescent="0.25">
      <c r="A179" s="10">
        <f t="shared" si="13"/>
        <v>40958</v>
      </c>
      <c r="F179" s="3">
        <f t="shared" si="16"/>
        <v>27611.435025516475</v>
      </c>
      <c r="K179" s="4"/>
      <c r="L179" s="2">
        <f t="shared" si="14"/>
        <v>0</v>
      </c>
      <c r="N179" s="4"/>
      <c r="O179" s="4"/>
      <c r="P179" s="4"/>
      <c r="Q179" s="4"/>
      <c r="R179" s="4"/>
      <c r="S179" s="4"/>
      <c r="AA179" s="4"/>
      <c r="AD179" s="2">
        <f t="shared" si="15"/>
        <v>0</v>
      </c>
    </row>
    <row r="180" spans="1:30" x14ac:dyDescent="0.25">
      <c r="A180" s="10">
        <f t="shared" si="13"/>
        <v>40959</v>
      </c>
      <c r="F180" s="3">
        <f t="shared" si="16"/>
        <v>27611.435025516475</v>
      </c>
      <c r="K180" s="4"/>
      <c r="L180" s="2">
        <f t="shared" si="14"/>
        <v>0</v>
      </c>
      <c r="N180" s="4"/>
      <c r="O180" s="4"/>
      <c r="P180" s="4"/>
      <c r="Q180" s="4"/>
      <c r="R180" s="4"/>
      <c r="S180" s="4"/>
      <c r="Y180" s="2">
        <v>540</v>
      </c>
      <c r="Z180" s="2">
        <v>20</v>
      </c>
      <c r="AA180" s="4"/>
      <c r="AD180" s="2">
        <f t="shared" si="15"/>
        <v>560</v>
      </c>
    </row>
    <row r="181" spans="1:30" x14ac:dyDescent="0.25">
      <c r="A181" s="10">
        <f t="shared" si="13"/>
        <v>40960</v>
      </c>
      <c r="F181" s="3">
        <f t="shared" si="16"/>
        <v>27051.435025516475</v>
      </c>
      <c r="K181" s="4"/>
      <c r="L181" s="2">
        <f t="shared" si="14"/>
        <v>0</v>
      </c>
      <c r="N181" s="4"/>
      <c r="O181" s="4"/>
      <c r="P181" s="4"/>
      <c r="Q181" s="4"/>
      <c r="R181" s="4"/>
      <c r="S181" s="4"/>
      <c r="Y181" s="2">
        <v>540</v>
      </c>
      <c r="Z181" s="2">
        <v>20</v>
      </c>
      <c r="AA181" s="4"/>
      <c r="AD181" s="2">
        <f t="shared" si="15"/>
        <v>560</v>
      </c>
    </row>
    <row r="182" spans="1:30" x14ac:dyDescent="0.25">
      <c r="A182" s="10">
        <f t="shared" si="13"/>
        <v>40961</v>
      </c>
      <c r="F182" s="3">
        <f t="shared" si="16"/>
        <v>26491.435025516475</v>
      </c>
      <c r="K182" s="4"/>
      <c r="L182" s="2">
        <f t="shared" si="14"/>
        <v>0</v>
      </c>
      <c r="N182" s="4"/>
      <c r="O182" s="4"/>
      <c r="P182" s="4"/>
      <c r="Q182" s="4"/>
      <c r="R182" s="4"/>
      <c r="S182" s="4"/>
      <c r="Y182" s="2">
        <v>540</v>
      </c>
      <c r="Z182" s="2">
        <v>20</v>
      </c>
      <c r="AA182" s="4"/>
      <c r="AD182" s="2">
        <f t="shared" si="15"/>
        <v>560</v>
      </c>
    </row>
    <row r="183" spans="1:30" x14ac:dyDescent="0.25">
      <c r="A183" s="10">
        <f t="shared" si="13"/>
        <v>40962</v>
      </c>
      <c r="F183" s="3">
        <f t="shared" si="16"/>
        <v>25931.435025516475</v>
      </c>
      <c r="K183" s="4"/>
      <c r="L183" s="2">
        <f t="shared" si="14"/>
        <v>0</v>
      </c>
      <c r="N183" s="4"/>
      <c r="O183" s="4"/>
      <c r="P183" s="4"/>
      <c r="Q183" s="4"/>
      <c r="R183" s="4"/>
      <c r="S183" s="4"/>
      <c r="Y183" s="2">
        <v>540</v>
      </c>
      <c r="Z183" s="2">
        <v>20</v>
      </c>
      <c r="AA183" s="4"/>
      <c r="AD183" s="2">
        <f t="shared" si="15"/>
        <v>560</v>
      </c>
    </row>
    <row r="184" spans="1:30" x14ac:dyDescent="0.25">
      <c r="A184" s="10">
        <f t="shared" si="13"/>
        <v>40963</v>
      </c>
      <c r="F184" s="3">
        <f t="shared" si="16"/>
        <v>25371.435025516475</v>
      </c>
      <c r="J184" s="2">
        <v>1200</v>
      </c>
      <c r="K184" s="4"/>
      <c r="L184" s="2">
        <f t="shared" si="14"/>
        <v>1200</v>
      </c>
      <c r="N184" s="4"/>
      <c r="O184" s="4"/>
      <c r="P184" s="4"/>
      <c r="Q184" s="4"/>
      <c r="R184" s="4"/>
      <c r="S184" s="4"/>
      <c r="X184" s="2">
        <v>500</v>
      </c>
      <c r="Y184" s="2">
        <v>540</v>
      </c>
      <c r="Z184" s="2">
        <v>20</v>
      </c>
      <c r="AA184" s="4"/>
      <c r="AC184" s="2">
        <v>545</v>
      </c>
      <c r="AD184" s="2">
        <f t="shared" si="15"/>
        <v>1605</v>
      </c>
    </row>
    <row r="185" spans="1:30" x14ac:dyDescent="0.25">
      <c r="A185" s="10">
        <f t="shared" si="13"/>
        <v>40964</v>
      </c>
      <c r="F185" s="3">
        <f t="shared" si="16"/>
        <v>24966.435025516475</v>
      </c>
      <c r="H185" s="11">
        <v>12620.915808054729</v>
      </c>
      <c r="K185" s="4"/>
      <c r="L185" s="2">
        <f t="shared" si="14"/>
        <v>12620.915808054729</v>
      </c>
      <c r="N185" s="4"/>
      <c r="O185" s="4"/>
      <c r="P185" s="4"/>
      <c r="Q185" s="4"/>
      <c r="R185" s="4"/>
      <c r="S185" s="4"/>
      <c r="AA185" s="4"/>
      <c r="AD185" s="2">
        <f t="shared" si="15"/>
        <v>0</v>
      </c>
    </row>
    <row r="186" spans="1:30" x14ac:dyDescent="0.25">
      <c r="A186" s="10">
        <f t="shared" si="13"/>
        <v>40965</v>
      </c>
      <c r="F186" s="3">
        <f t="shared" si="16"/>
        <v>37587.350833571203</v>
      </c>
      <c r="H186" s="2">
        <f>+S176*0.83</f>
        <v>1798.61</v>
      </c>
      <c r="K186" s="4"/>
      <c r="L186" s="2">
        <f t="shared" si="14"/>
        <v>1798.61</v>
      </c>
      <c r="N186" s="4"/>
      <c r="O186" s="4"/>
      <c r="P186" s="4"/>
      <c r="Q186" s="4"/>
      <c r="R186" s="4"/>
      <c r="S186" s="4"/>
      <c r="AA186" s="4"/>
      <c r="AD186" s="2">
        <f t="shared" si="15"/>
        <v>0</v>
      </c>
    </row>
    <row r="187" spans="1:30" x14ac:dyDescent="0.25">
      <c r="A187" s="10">
        <f t="shared" si="13"/>
        <v>40966</v>
      </c>
      <c r="F187" s="3">
        <f t="shared" si="16"/>
        <v>39385.960833571204</v>
      </c>
      <c r="H187" s="2">
        <f>+AA176*0.83+AB176*0.83</f>
        <v>2020.48677051862</v>
      </c>
      <c r="K187" s="4"/>
      <c r="L187" s="2">
        <f t="shared" si="14"/>
        <v>2020.48677051862</v>
      </c>
      <c r="N187" s="4"/>
      <c r="O187" s="4"/>
      <c r="P187" s="4"/>
      <c r="Q187" s="4"/>
      <c r="R187" s="4"/>
      <c r="S187" s="4"/>
      <c r="Y187" s="2">
        <v>540</v>
      </c>
      <c r="Z187" s="2">
        <v>20</v>
      </c>
      <c r="AA187" s="4"/>
      <c r="AD187" s="2">
        <f t="shared" si="15"/>
        <v>560</v>
      </c>
    </row>
    <row r="188" spans="1:30" x14ac:dyDescent="0.25">
      <c r="A188" s="10">
        <f t="shared" si="13"/>
        <v>40967</v>
      </c>
      <c r="F188" s="3">
        <f t="shared" si="16"/>
        <v>40846.447604089823</v>
      </c>
      <c r="H188" s="2">
        <f>SUM(X$171:X$184)*0.83</f>
        <v>830</v>
      </c>
      <c r="K188" s="4"/>
      <c r="L188" s="2">
        <f t="shared" si="14"/>
        <v>830</v>
      </c>
      <c r="N188" s="4"/>
      <c r="O188" s="4"/>
      <c r="P188" s="4"/>
      <c r="Q188" s="4"/>
      <c r="R188" s="4"/>
      <c r="S188" s="4"/>
      <c r="Y188" s="2">
        <v>540</v>
      </c>
      <c r="Z188" s="2">
        <v>20</v>
      </c>
      <c r="AA188" s="4"/>
      <c r="AD188" s="2">
        <f t="shared" si="15"/>
        <v>560</v>
      </c>
    </row>
    <row r="189" spans="1:30" x14ac:dyDescent="0.25">
      <c r="A189" s="10">
        <f t="shared" si="13"/>
        <v>40968</v>
      </c>
      <c r="F189" s="3">
        <f t="shared" si="16"/>
        <v>41116.447604089823</v>
      </c>
      <c r="K189" s="2">
        <v>780</v>
      </c>
      <c r="L189" s="2">
        <f t="shared" si="14"/>
        <v>780</v>
      </c>
      <c r="N189" s="2">
        <v>13672.822859816328</v>
      </c>
      <c r="O189" s="11">
        <v>1615.666716627381</v>
      </c>
      <c r="P189" s="2">
        <v>0</v>
      </c>
      <c r="Q189" s="4"/>
      <c r="R189" s="2">
        <v>-2167</v>
      </c>
      <c r="S189" s="2">
        <v>2167</v>
      </c>
      <c r="Y189" s="2">
        <v>540</v>
      </c>
      <c r="Z189" s="2">
        <v>20</v>
      </c>
      <c r="AA189" s="2">
        <v>1184.3214102633976</v>
      </c>
      <c r="AB189" s="2">
        <v>1250</v>
      </c>
      <c r="AD189" s="2">
        <f t="shared" si="15"/>
        <v>18282.810986707107</v>
      </c>
    </row>
    <row r="190" spans="1:30" x14ac:dyDescent="0.25">
      <c r="A190" s="10">
        <f t="shared" si="13"/>
        <v>40969</v>
      </c>
      <c r="F190" s="3">
        <f t="shared" si="16"/>
        <v>23613.636617382715</v>
      </c>
      <c r="K190" s="4"/>
      <c r="L190" s="2">
        <f t="shared" si="14"/>
        <v>0</v>
      </c>
      <c r="N190" s="4"/>
      <c r="O190" s="4"/>
      <c r="P190" s="4"/>
      <c r="Q190" s="4"/>
      <c r="R190" s="4"/>
      <c r="S190" s="4"/>
      <c r="Y190" s="2">
        <v>540</v>
      </c>
      <c r="Z190" s="2">
        <v>20</v>
      </c>
      <c r="AA190" s="4"/>
      <c r="AD190" s="2">
        <f t="shared" si="15"/>
        <v>560</v>
      </c>
    </row>
    <row r="191" spans="1:30" x14ac:dyDescent="0.25">
      <c r="A191" s="10">
        <f t="shared" si="13"/>
        <v>40970</v>
      </c>
      <c r="F191" s="3">
        <f t="shared" si="16"/>
        <v>23053.636617382715</v>
      </c>
      <c r="J191" s="2">
        <v>1200</v>
      </c>
      <c r="L191" s="2">
        <f t="shared" si="14"/>
        <v>1200</v>
      </c>
      <c r="Q191" s="2">
        <v>9100</v>
      </c>
      <c r="X191" s="2">
        <v>500</v>
      </c>
      <c r="Y191" s="2">
        <v>540</v>
      </c>
      <c r="Z191" s="2">
        <v>20</v>
      </c>
      <c r="AC191" s="2">
        <v>545</v>
      </c>
      <c r="AD191" s="2">
        <f t="shared" si="15"/>
        <v>10705</v>
      </c>
    </row>
    <row r="192" spans="1:30" x14ac:dyDescent="0.25">
      <c r="A192" s="10">
        <f t="shared" si="13"/>
        <v>40971</v>
      </c>
      <c r="F192" s="3">
        <f t="shared" si="16"/>
        <v>13548.636617382715</v>
      </c>
      <c r="K192" s="4"/>
      <c r="L192" s="2">
        <f t="shared" si="14"/>
        <v>0</v>
      </c>
      <c r="N192" s="4"/>
      <c r="O192" s="4"/>
      <c r="P192" s="4"/>
      <c r="Q192" s="4"/>
      <c r="R192" s="4"/>
      <c r="S192" s="4"/>
      <c r="AA192" s="4"/>
      <c r="AD192" s="2">
        <f t="shared" si="15"/>
        <v>0</v>
      </c>
    </row>
    <row r="193" spans="1:30" x14ac:dyDescent="0.25">
      <c r="A193" s="10">
        <f t="shared" si="13"/>
        <v>40972</v>
      </c>
      <c r="F193" s="3">
        <f t="shared" si="16"/>
        <v>13548.636617382715</v>
      </c>
      <c r="K193" s="4"/>
      <c r="L193" s="2">
        <f t="shared" si="14"/>
        <v>0</v>
      </c>
      <c r="N193" s="4"/>
      <c r="O193" s="4"/>
      <c r="P193" s="4"/>
      <c r="Q193" s="4"/>
      <c r="R193" s="4"/>
      <c r="S193" s="4"/>
      <c r="AA193" s="4"/>
      <c r="AD193" s="2">
        <f t="shared" si="15"/>
        <v>0</v>
      </c>
    </row>
    <row r="194" spans="1:30" x14ac:dyDescent="0.25">
      <c r="A194" s="10">
        <f t="shared" si="13"/>
        <v>40973</v>
      </c>
      <c r="F194" s="3">
        <f t="shared" si="16"/>
        <v>13548.636617382715</v>
      </c>
      <c r="I194" s="2">
        <v>33881</v>
      </c>
      <c r="K194" s="4"/>
      <c r="L194" s="2">
        <f t="shared" si="14"/>
        <v>33881</v>
      </c>
      <c r="N194" s="4"/>
      <c r="O194" s="4"/>
      <c r="P194" s="4"/>
      <c r="Q194" s="4"/>
      <c r="R194" s="4"/>
      <c r="S194" s="4"/>
      <c r="U194" s="2">
        <v>4258</v>
      </c>
      <c r="Y194" s="2">
        <v>540</v>
      </c>
      <c r="Z194" s="2">
        <v>20</v>
      </c>
      <c r="AA194" s="4"/>
      <c r="AD194" s="2">
        <f t="shared" si="15"/>
        <v>4818</v>
      </c>
    </row>
    <row r="195" spans="1:30" x14ac:dyDescent="0.25">
      <c r="A195" s="10">
        <f t="shared" si="13"/>
        <v>40974</v>
      </c>
      <c r="F195" s="3">
        <f t="shared" si="16"/>
        <v>42611.636617382712</v>
      </c>
      <c r="K195" s="4"/>
      <c r="L195" s="2">
        <f t="shared" si="14"/>
        <v>0</v>
      </c>
      <c r="N195" s="4"/>
      <c r="O195" s="4"/>
      <c r="P195" s="4"/>
      <c r="Q195" s="4"/>
      <c r="R195" s="4"/>
      <c r="S195" s="4"/>
      <c r="W195" s="2">
        <v>1200</v>
      </c>
      <c r="Y195" s="2">
        <v>540</v>
      </c>
      <c r="Z195" s="2">
        <v>1220</v>
      </c>
      <c r="AA195" s="4"/>
      <c r="AD195" s="2">
        <f t="shared" si="15"/>
        <v>2960</v>
      </c>
    </row>
    <row r="196" spans="1:30" x14ac:dyDescent="0.25">
      <c r="A196" s="10">
        <f t="shared" si="13"/>
        <v>40975</v>
      </c>
      <c r="F196" s="3">
        <f t="shared" si="16"/>
        <v>39651.636617382712</v>
      </c>
      <c r="K196" s="4"/>
      <c r="L196" s="2">
        <f t="shared" si="14"/>
        <v>0</v>
      </c>
      <c r="N196" s="4"/>
      <c r="O196" s="4"/>
      <c r="P196" s="4"/>
      <c r="Q196" s="4"/>
      <c r="R196" s="4"/>
      <c r="S196" s="4"/>
      <c r="Y196" s="2">
        <v>540</v>
      </c>
      <c r="Z196" s="2">
        <v>20</v>
      </c>
      <c r="AA196" s="4"/>
      <c r="AD196" s="2">
        <f t="shared" si="15"/>
        <v>560</v>
      </c>
    </row>
    <row r="197" spans="1:30" x14ac:dyDescent="0.25">
      <c r="A197" s="10">
        <f t="shared" si="13"/>
        <v>40976</v>
      </c>
      <c r="F197" s="3">
        <f t="shared" si="16"/>
        <v>39091.636617382712</v>
      </c>
      <c r="K197" s="4"/>
      <c r="L197" s="2">
        <f t="shared" si="14"/>
        <v>0</v>
      </c>
      <c r="N197" s="4"/>
      <c r="O197" s="4"/>
      <c r="P197" s="4"/>
      <c r="Q197" s="4"/>
      <c r="R197" s="4"/>
      <c r="S197" s="4"/>
      <c r="Y197" s="2">
        <v>540</v>
      </c>
      <c r="Z197" s="2">
        <v>20</v>
      </c>
      <c r="AA197" s="4"/>
      <c r="AD197" s="2">
        <f t="shared" si="15"/>
        <v>560</v>
      </c>
    </row>
    <row r="198" spans="1:30" x14ac:dyDescent="0.25">
      <c r="A198" s="10">
        <f t="shared" si="13"/>
        <v>40977</v>
      </c>
      <c r="F198" s="3">
        <f t="shared" si="16"/>
        <v>38531.636617382712</v>
      </c>
      <c r="J198" s="2">
        <v>1200</v>
      </c>
      <c r="K198" s="4"/>
      <c r="L198" s="2">
        <f t="shared" si="14"/>
        <v>1200</v>
      </c>
      <c r="N198" s="4"/>
      <c r="O198" s="4"/>
      <c r="P198" s="4"/>
      <c r="Q198" s="4"/>
      <c r="R198" s="4"/>
      <c r="S198" s="4"/>
      <c r="X198" s="2">
        <v>500</v>
      </c>
      <c r="Y198" s="2">
        <v>540</v>
      </c>
      <c r="Z198" s="2">
        <v>20</v>
      </c>
      <c r="AA198" s="4"/>
      <c r="AC198" s="2">
        <v>545</v>
      </c>
      <c r="AD198" s="2">
        <f t="shared" si="15"/>
        <v>1605</v>
      </c>
    </row>
    <row r="199" spans="1:30" x14ac:dyDescent="0.25">
      <c r="A199" s="10">
        <f t="shared" ref="A199:A262" si="17">+A198+1</f>
        <v>40978</v>
      </c>
      <c r="F199" s="3">
        <f t="shared" si="16"/>
        <v>38126.636617382712</v>
      </c>
      <c r="K199" s="4"/>
      <c r="L199" s="2">
        <f t="shared" ref="L199:L262" si="18">SUM(H199:K199)</f>
        <v>0</v>
      </c>
      <c r="N199" s="4"/>
      <c r="O199" s="4"/>
      <c r="P199" s="4"/>
      <c r="Q199" s="4"/>
      <c r="R199" s="4"/>
      <c r="S199" s="4"/>
      <c r="AA199" s="4"/>
      <c r="AD199" s="2">
        <f t="shared" ref="AD199:AD262" si="19">SUM(N199:AC199)</f>
        <v>0</v>
      </c>
    </row>
    <row r="200" spans="1:30" x14ac:dyDescent="0.25">
      <c r="A200" s="10">
        <f t="shared" si="17"/>
        <v>40979</v>
      </c>
      <c r="F200" s="3">
        <f t="shared" ref="F200:F263" si="20">+F199+L199-AD199</f>
        <v>38126.636617382712</v>
      </c>
      <c r="K200" s="4"/>
      <c r="L200" s="2">
        <f t="shared" si="18"/>
        <v>0</v>
      </c>
      <c r="N200" s="4"/>
      <c r="O200" s="4"/>
      <c r="P200" s="4"/>
      <c r="Q200" s="4"/>
      <c r="R200" s="4"/>
      <c r="S200" s="4"/>
      <c r="AA200" s="4"/>
      <c r="AD200" s="2">
        <f t="shared" si="19"/>
        <v>0</v>
      </c>
    </row>
    <row r="201" spans="1:30" x14ac:dyDescent="0.25">
      <c r="A201" s="10">
        <f t="shared" si="17"/>
        <v>40980</v>
      </c>
      <c r="F201" s="3">
        <f t="shared" si="20"/>
        <v>38126.636617382712</v>
      </c>
      <c r="H201" s="11">
        <v>12620.915808054729</v>
      </c>
      <c r="K201" s="4"/>
      <c r="L201" s="2">
        <f t="shared" si="18"/>
        <v>12620.915808054729</v>
      </c>
      <c r="N201" s="4"/>
      <c r="O201" s="4"/>
      <c r="P201" s="4"/>
      <c r="Q201" s="4"/>
      <c r="R201" s="4"/>
      <c r="S201" s="4"/>
      <c r="Y201" s="2">
        <v>540</v>
      </c>
      <c r="Z201" s="2">
        <v>20</v>
      </c>
      <c r="AA201" s="4"/>
      <c r="AD201" s="2">
        <f t="shared" si="19"/>
        <v>560</v>
      </c>
    </row>
    <row r="202" spans="1:30" x14ac:dyDescent="0.25">
      <c r="A202" s="10">
        <f t="shared" si="17"/>
        <v>40981</v>
      </c>
      <c r="F202" s="3">
        <f t="shared" si="20"/>
        <v>50187.55242543744</v>
      </c>
      <c r="H202" s="2">
        <f>+S189*0.83</f>
        <v>1798.61</v>
      </c>
      <c r="K202" s="4"/>
      <c r="L202" s="2">
        <f t="shared" si="18"/>
        <v>1798.61</v>
      </c>
      <c r="N202" s="4"/>
      <c r="O202" s="4"/>
      <c r="P202" s="4"/>
      <c r="Q202" s="4"/>
      <c r="R202" s="4"/>
      <c r="S202" s="4"/>
      <c r="Y202" s="2">
        <v>540</v>
      </c>
      <c r="Z202" s="2">
        <v>20</v>
      </c>
      <c r="AA202" s="4"/>
      <c r="AD202" s="2">
        <f t="shared" si="19"/>
        <v>560</v>
      </c>
    </row>
    <row r="203" spans="1:30" x14ac:dyDescent="0.25">
      <c r="A203" s="10">
        <f t="shared" si="17"/>
        <v>40982</v>
      </c>
      <c r="F203" s="3">
        <f t="shared" si="20"/>
        <v>51426.16242543744</v>
      </c>
      <c r="H203" s="2">
        <f>+AA189*0.83+AB189*0.83</f>
        <v>2020.48677051862</v>
      </c>
      <c r="K203" s="4"/>
      <c r="L203" s="2">
        <f t="shared" si="18"/>
        <v>2020.48677051862</v>
      </c>
      <c r="N203" s="4"/>
      <c r="O203" s="4"/>
      <c r="P203" s="4"/>
      <c r="Q203" s="4"/>
      <c r="R203" s="4"/>
      <c r="S203" s="4"/>
      <c r="Y203" s="2">
        <v>540</v>
      </c>
      <c r="Z203" s="2">
        <v>20</v>
      </c>
      <c r="AA203" s="4"/>
      <c r="AD203" s="2">
        <f t="shared" si="19"/>
        <v>560</v>
      </c>
    </row>
    <row r="204" spans="1:30" x14ac:dyDescent="0.25">
      <c r="A204" s="10">
        <f t="shared" si="17"/>
        <v>40983</v>
      </c>
      <c r="F204" s="3">
        <f t="shared" si="20"/>
        <v>52886.649195956059</v>
      </c>
      <c r="H204" s="2">
        <f>SUM(X$185:X$198)*0.83</f>
        <v>830</v>
      </c>
      <c r="K204" s="4"/>
      <c r="L204" s="2">
        <f t="shared" si="18"/>
        <v>830</v>
      </c>
      <c r="N204" s="4"/>
      <c r="O204" s="4"/>
      <c r="P204" s="4"/>
      <c r="Q204" s="4"/>
      <c r="R204" s="4"/>
      <c r="S204" s="4"/>
      <c r="Y204" s="2">
        <v>540</v>
      </c>
      <c r="Z204" s="2">
        <v>20</v>
      </c>
      <c r="AA204" s="4"/>
      <c r="AD204" s="2">
        <f t="shared" si="19"/>
        <v>560</v>
      </c>
    </row>
    <row r="205" spans="1:30" x14ac:dyDescent="0.25">
      <c r="A205" s="10">
        <f t="shared" si="17"/>
        <v>40984</v>
      </c>
      <c r="F205" s="3">
        <f t="shared" si="20"/>
        <v>53156.649195956059</v>
      </c>
      <c r="J205" s="2">
        <v>1200</v>
      </c>
      <c r="K205" s="2">
        <v>780</v>
      </c>
      <c r="L205" s="2">
        <f t="shared" si="18"/>
        <v>1980</v>
      </c>
      <c r="N205" s="2">
        <v>11310.502104815336</v>
      </c>
      <c r="O205" s="11">
        <v>2411.6989041653928</v>
      </c>
      <c r="P205" s="2">
        <v>0</v>
      </c>
      <c r="Q205" s="4"/>
      <c r="R205" s="2">
        <v>-2167</v>
      </c>
      <c r="S205" s="2">
        <v>2167</v>
      </c>
      <c r="X205" s="2">
        <v>500</v>
      </c>
      <c r="Y205" s="2">
        <v>540</v>
      </c>
      <c r="Z205" s="2">
        <v>720</v>
      </c>
      <c r="AA205" s="2">
        <v>1184.3214102633976</v>
      </c>
      <c r="AB205" s="2">
        <v>1250</v>
      </c>
      <c r="AC205" s="2">
        <v>545</v>
      </c>
      <c r="AD205" s="2">
        <f t="shared" si="19"/>
        <v>18461.522419244127</v>
      </c>
    </row>
    <row r="206" spans="1:30" x14ac:dyDescent="0.25">
      <c r="A206" s="10">
        <f t="shared" si="17"/>
        <v>40985</v>
      </c>
      <c r="F206" s="3">
        <f t="shared" si="20"/>
        <v>36675.126776711928</v>
      </c>
      <c r="L206" s="2">
        <f t="shared" si="18"/>
        <v>0</v>
      </c>
      <c r="Q206" s="2">
        <v>9100</v>
      </c>
      <c r="AD206" s="2">
        <f t="shared" si="19"/>
        <v>9100</v>
      </c>
    </row>
    <row r="207" spans="1:30" x14ac:dyDescent="0.25">
      <c r="A207" s="10">
        <f t="shared" si="17"/>
        <v>40986</v>
      </c>
      <c r="F207" s="3">
        <f t="shared" si="20"/>
        <v>27575.126776711928</v>
      </c>
      <c r="K207" s="4"/>
      <c r="L207" s="2">
        <f t="shared" si="18"/>
        <v>0</v>
      </c>
      <c r="N207" s="4"/>
      <c r="O207" s="4"/>
      <c r="P207" s="4"/>
      <c r="Q207" s="4"/>
      <c r="R207" s="4"/>
      <c r="S207" s="4"/>
      <c r="AA207" s="4"/>
      <c r="AD207" s="2">
        <f t="shared" si="19"/>
        <v>0</v>
      </c>
    </row>
    <row r="208" spans="1:30" x14ac:dyDescent="0.25">
      <c r="A208" s="10">
        <f t="shared" si="17"/>
        <v>40987</v>
      </c>
      <c r="F208" s="3">
        <f t="shared" si="20"/>
        <v>27575.126776711928</v>
      </c>
      <c r="K208" s="4"/>
      <c r="L208" s="2">
        <f t="shared" si="18"/>
        <v>0</v>
      </c>
      <c r="N208" s="4"/>
      <c r="O208" s="4"/>
      <c r="P208" s="4"/>
      <c r="Q208" s="4"/>
      <c r="R208" s="4"/>
      <c r="S208" s="4"/>
      <c r="Y208" s="2">
        <v>540</v>
      </c>
      <c r="Z208" s="2">
        <v>20</v>
      </c>
      <c r="AA208" s="4"/>
      <c r="AD208" s="2">
        <f t="shared" si="19"/>
        <v>560</v>
      </c>
    </row>
    <row r="209" spans="1:30" x14ac:dyDescent="0.25">
      <c r="A209" s="10">
        <f t="shared" si="17"/>
        <v>40988</v>
      </c>
      <c r="F209" s="3">
        <f t="shared" si="20"/>
        <v>27015.126776711928</v>
      </c>
      <c r="K209" s="4"/>
      <c r="L209" s="2">
        <f t="shared" si="18"/>
        <v>0</v>
      </c>
      <c r="N209" s="4"/>
      <c r="O209" s="4"/>
      <c r="P209" s="4"/>
      <c r="Q209" s="4"/>
      <c r="R209" s="4"/>
      <c r="S209" s="4"/>
      <c r="Y209" s="2">
        <v>540</v>
      </c>
      <c r="Z209" s="2">
        <v>20</v>
      </c>
      <c r="AA209" s="4"/>
      <c r="AD209" s="2">
        <f t="shared" si="19"/>
        <v>560</v>
      </c>
    </row>
    <row r="210" spans="1:30" x14ac:dyDescent="0.25">
      <c r="A210" s="10">
        <f t="shared" si="17"/>
        <v>40989</v>
      </c>
      <c r="F210" s="3">
        <f t="shared" si="20"/>
        <v>26455.126776711928</v>
      </c>
      <c r="K210" s="4"/>
      <c r="L210" s="2">
        <f t="shared" si="18"/>
        <v>0</v>
      </c>
      <c r="N210" s="4"/>
      <c r="O210" s="4"/>
      <c r="P210" s="4"/>
      <c r="Q210" s="4"/>
      <c r="R210" s="4"/>
      <c r="S210" s="4"/>
      <c r="Y210" s="2">
        <v>540</v>
      </c>
      <c r="Z210" s="2">
        <v>20</v>
      </c>
      <c r="AA210" s="4"/>
      <c r="AD210" s="2">
        <f t="shared" si="19"/>
        <v>560</v>
      </c>
    </row>
    <row r="211" spans="1:30" x14ac:dyDescent="0.25">
      <c r="A211" s="10">
        <f t="shared" si="17"/>
        <v>40990</v>
      </c>
      <c r="F211" s="3">
        <f t="shared" si="20"/>
        <v>25895.126776711928</v>
      </c>
      <c r="K211" s="4"/>
      <c r="L211" s="2">
        <f t="shared" si="18"/>
        <v>0</v>
      </c>
      <c r="N211" s="4"/>
      <c r="O211" s="4"/>
      <c r="P211" s="4"/>
      <c r="Q211" s="4"/>
      <c r="R211" s="4"/>
      <c r="S211" s="4"/>
      <c r="Y211" s="2">
        <v>540</v>
      </c>
      <c r="Z211" s="2">
        <v>20</v>
      </c>
      <c r="AA211" s="4"/>
      <c r="AD211" s="2">
        <f t="shared" si="19"/>
        <v>560</v>
      </c>
    </row>
    <row r="212" spans="1:30" x14ac:dyDescent="0.25">
      <c r="A212" s="10">
        <f t="shared" si="17"/>
        <v>40991</v>
      </c>
      <c r="F212" s="3">
        <f t="shared" si="20"/>
        <v>25335.126776711928</v>
      </c>
      <c r="J212" s="2">
        <v>1200</v>
      </c>
      <c r="K212" s="4"/>
      <c r="L212" s="2">
        <f t="shared" si="18"/>
        <v>1200</v>
      </c>
      <c r="N212" s="4"/>
      <c r="O212" s="4"/>
      <c r="P212" s="4"/>
      <c r="Q212" s="4"/>
      <c r="R212" s="4"/>
      <c r="S212" s="4"/>
      <c r="X212" s="2">
        <v>500</v>
      </c>
      <c r="Y212" s="2">
        <v>540</v>
      </c>
      <c r="Z212" s="2">
        <v>20</v>
      </c>
      <c r="AA212" s="4"/>
      <c r="AC212" s="2">
        <v>545</v>
      </c>
      <c r="AD212" s="2">
        <f t="shared" si="19"/>
        <v>1605</v>
      </c>
    </row>
    <row r="213" spans="1:30" x14ac:dyDescent="0.25">
      <c r="A213" s="10">
        <f t="shared" si="17"/>
        <v>40992</v>
      </c>
      <c r="F213" s="3">
        <f t="shared" si="20"/>
        <v>24930.126776711928</v>
      </c>
      <c r="K213" s="4"/>
      <c r="L213" s="2">
        <f t="shared" si="18"/>
        <v>0</v>
      </c>
      <c r="N213" s="4"/>
      <c r="O213" s="4"/>
      <c r="P213" s="4"/>
      <c r="Q213" s="4"/>
      <c r="R213" s="4"/>
      <c r="S213" s="4"/>
      <c r="AA213" s="4"/>
      <c r="AD213" s="2">
        <f t="shared" si="19"/>
        <v>0</v>
      </c>
    </row>
    <row r="214" spans="1:30" x14ac:dyDescent="0.25">
      <c r="A214" s="10">
        <f t="shared" si="17"/>
        <v>40993</v>
      </c>
      <c r="F214" s="3">
        <f t="shared" si="20"/>
        <v>24930.126776711928</v>
      </c>
      <c r="H214" s="11">
        <v>10403.059360896405</v>
      </c>
      <c r="K214" s="4"/>
      <c r="L214" s="2">
        <f t="shared" si="18"/>
        <v>10403.059360896405</v>
      </c>
      <c r="N214" s="4"/>
      <c r="O214" s="4"/>
      <c r="P214" s="4"/>
      <c r="Q214" s="4"/>
      <c r="R214" s="4"/>
      <c r="S214" s="4"/>
      <c r="AA214" s="4"/>
      <c r="AD214" s="2">
        <f t="shared" si="19"/>
        <v>0</v>
      </c>
    </row>
    <row r="215" spans="1:30" x14ac:dyDescent="0.25">
      <c r="A215" s="10">
        <f t="shared" si="17"/>
        <v>40994</v>
      </c>
      <c r="F215" s="3">
        <f t="shared" si="20"/>
        <v>35333.186137608333</v>
      </c>
      <c r="H215" s="2">
        <f>+S205*0.83</f>
        <v>1798.61</v>
      </c>
      <c r="K215" s="4"/>
      <c r="L215" s="2">
        <f t="shared" si="18"/>
        <v>1798.61</v>
      </c>
      <c r="N215" s="4"/>
      <c r="O215" s="4"/>
      <c r="P215" s="4"/>
      <c r="Q215" s="4"/>
      <c r="R215" s="4"/>
      <c r="S215" s="4"/>
      <c r="Y215" s="2">
        <v>540</v>
      </c>
      <c r="Z215" s="2">
        <v>20</v>
      </c>
      <c r="AA215" s="4"/>
      <c r="AD215" s="2">
        <f t="shared" si="19"/>
        <v>560</v>
      </c>
    </row>
    <row r="216" spans="1:30" x14ac:dyDescent="0.25">
      <c r="A216" s="10">
        <f t="shared" si="17"/>
        <v>40995</v>
      </c>
      <c r="F216" s="3">
        <f t="shared" si="20"/>
        <v>36571.796137608333</v>
      </c>
      <c r="H216" s="2">
        <f>+AA205*0.83+AB205*0.83</f>
        <v>2020.48677051862</v>
      </c>
      <c r="K216" s="4"/>
      <c r="L216" s="2">
        <f t="shared" si="18"/>
        <v>2020.48677051862</v>
      </c>
      <c r="N216" s="4"/>
      <c r="O216" s="4"/>
      <c r="P216" s="4"/>
      <c r="Q216" s="4"/>
      <c r="R216" s="4"/>
      <c r="S216" s="4"/>
      <c r="Y216" s="2">
        <v>540</v>
      </c>
      <c r="Z216" s="2">
        <v>20</v>
      </c>
      <c r="AA216" s="4"/>
      <c r="AD216" s="2">
        <f t="shared" si="19"/>
        <v>560</v>
      </c>
    </row>
    <row r="217" spans="1:30" x14ac:dyDescent="0.25">
      <c r="A217" s="10">
        <f t="shared" si="17"/>
        <v>40996</v>
      </c>
      <c r="F217" s="3">
        <f t="shared" si="20"/>
        <v>38032.282908126952</v>
      </c>
      <c r="H217" s="2">
        <f>SUM(X$199:X$212)*0.83</f>
        <v>830</v>
      </c>
      <c r="K217" s="4"/>
      <c r="L217" s="2">
        <f t="shared" si="18"/>
        <v>830</v>
      </c>
      <c r="N217" s="4"/>
      <c r="O217" s="4"/>
      <c r="P217" s="4"/>
      <c r="Q217" s="4"/>
      <c r="R217" s="4"/>
      <c r="S217" s="4"/>
      <c r="Y217" s="2">
        <v>540</v>
      </c>
      <c r="Z217" s="2">
        <v>20</v>
      </c>
      <c r="AA217" s="4"/>
      <c r="AD217" s="2">
        <f t="shared" si="19"/>
        <v>560</v>
      </c>
    </row>
    <row r="218" spans="1:30" x14ac:dyDescent="0.25">
      <c r="A218" s="10">
        <f t="shared" si="17"/>
        <v>40997</v>
      </c>
      <c r="F218" s="3">
        <f t="shared" si="20"/>
        <v>38302.282908126952</v>
      </c>
      <c r="K218" s="4"/>
      <c r="L218" s="2">
        <f t="shared" si="18"/>
        <v>0</v>
      </c>
      <c r="N218" s="4"/>
      <c r="O218" s="4"/>
      <c r="P218" s="4"/>
      <c r="Q218" s="4"/>
      <c r="R218" s="4"/>
      <c r="S218" s="4"/>
      <c r="Y218" s="2">
        <v>540</v>
      </c>
      <c r="Z218" s="2">
        <v>20</v>
      </c>
      <c r="AA218" s="4"/>
      <c r="AD218" s="2">
        <f t="shared" si="19"/>
        <v>560</v>
      </c>
    </row>
    <row r="219" spans="1:30" x14ac:dyDescent="0.25">
      <c r="A219" s="10">
        <f t="shared" si="17"/>
        <v>40998</v>
      </c>
      <c r="F219" s="3">
        <f t="shared" si="20"/>
        <v>37742.282908126952</v>
      </c>
      <c r="J219" s="2">
        <v>1200</v>
      </c>
      <c r="K219" s="2">
        <v>780</v>
      </c>
      <c r="L219" s="2">
        <f t="shared" si="18"/>
        <v>1980</v>
      </c>
      <c r="N219" s="2">
        <v>11310.502104815336</v>
      </c>
      <c r="O219" s="11">
        <v>2411.6989041653928</v>
      </c>
      <c r="P219" s="2">
        <v>0</v>
      </c>
      <c r="Q219" s="4"/>
      <c r="R219" s="2">
        <v>-2167</v>
      </c>
      <c r="S219" s="2">
        <v>2167</v>
      </c>
      <c r="X219" s="2">
        <v>500</v>
      </c>
      <c r="Y219" s="2">
        <v>540</v>
      </c>
      <c r="Z219" s="2">
        <v>20</v>
      </c>
      <c r="AA219" s="2">
        <v>1184.3214102633976</v>
      </c>
      <c r="AB219" s="2">
        <v>1250</v>
      </c>
      <c r="AC219" s="2">
        <v>545</v>
      </c>
      <c r="AD219" s="2">
        <f t="shared" si="19"/>
        <v>17761.522419244124</v>
      </c>
    </row>
    <row r="220" spans="1:30" x14ac:dyDescent="0.25">
      <c r="A220" s="10">
        <f t="shared" si="17"/>
        <v>40999</v>
      </c>
      <c r="F220" s="3">
        <f t="shared" si="20"/>
        <v>21960.760488882828</v>
      </c>
      <c r="K220" s="4"/>
      <c r="L220" s="2">
        <f t="shared" si="18"/>
        <v>0</v>
      </c>
      <c r="N220" s="4"/>
      <c r="O220" s="4"/>
      <c r="P220" s="4"/>
      <c r="Q220" s="4"/>
      <c r="R220" s="4"/>
      <c r="S220" s="4"/>
      <c r="T220" s="2">
        <v>17488</v>
      </c>
      <c r="AA220" s="4"/>
      <c r="AD220" s="2">
        <f t="shared" si="19"/>
        <v>17488</v>
      </c>
    </row>
    <row r="221" spans="1:30" x14ac:dyDescent="0.25">
      <c r="A221" s="10">
        <f t="shared" si="17"/>
        <v>41000</v>
      </c>
      <c r="F221" s="3">
        <f t="shared" si="20"/>
        <v>4472.7604888828282</v>
      </c>
      <c r="K221" s="4"/>
      <c r="L221" s="2">
        <f t="shared" si="18"/>
        <v>0</v>
      </c>
      <c r="N221" s="4"/>
      <c r="O221" s="4"/>
      <c r="P221" s="4"/>
      <c r="Q221" s="4"/>
      <c r="R221" s="4"/>
      <c r="S221" s="4"/>
      <c r="AA221" s="4"/>
      <c r="AD221" s="2">
        <f t="shared" si="19"/>
        <v>0</v>
      </c>
    </row>
    <row r="222" spans="1:30" x14ac:dyDescent="0.25">
      <c r="A222" s="10">
        <f t="shared" si="17"/>
        <v>41001</v>
      </c>
      <c r="F222" s="3">
        <f t="shared" si="20"/>
        <v>4472.7604888828282</v>
      </c>
      <c r="L222" s="2">
        <f t="shared" si="18"/>
        <v>0</v>
      </c>
      <c r="Q222" s="2">
        <v>9100</v>
      </c>
      <c r="Y222" s="2">
        <v>540</v>
      </c>
      <c r="Z222" s="2">
        <v>20</v>
      </c>
      <c r="AD222" s="2">
        <f t="shared" si="19"/>
        <v>9660</v>
      </c>
    </row>
    <row r="223" spans="1:30" x14ac:dyDescent="0.25">
      <c r="A223" s="10">
        <f t="shared" si="17"/>
        <v>41002</v>
      </c>
      <c r="F223" s="3">
        <f t="shared" si="20"/>
        <v>-5187.2395111171718</v>
      </c>
      <c r="K223" s="4"/>
      <c r="L223" s="2">
        <f t="shared" si="18"/>
        <v>0</v>
      </c>
      <c r="N223" s="4"/>
      <c r="O223" s="4"/>
      <c r="P223" s="4"/>
      <c r="Q223" s="4"/>
      <c r="R223" s="4"/>
      <c r="S223" s="4"/>
      <c r="Y223" s="2">
        <v>540</v>
      </c>
      <c r="Z223" s="2">
        <v>20</v>
      </c>
      <c r="AA223" s="4"/>
      <c r="AD223" s="2">
        <f t="shared" si="19"/>
        <v>560</v>
      </c>
    </row>
    <row r="224" spans="1:30" x14ac:dyDescent="0.25">
      <c r="A224" s="10">
        <f t="shared" si="17"/>
        <v>41003</v>
      </c>
      <c r="F224" s="3">
        <f t="shared" si="20"/>
        <v>-5747.2395111171718</v>
      </c>
      <c r="K224" s="4"/>
      <c r="L224" s="2">
        <f t="shared" si="18"/>
        <v>0</v>
      </c>
      <c r="N224" s="4"/>
      <c r="O224" s="4"/>
      <c r="P224" s="4"/>
      <c r="Q224" s="4"/>
      <c r="R224" s="4"/>
      <c r="S224" s="4"/>
      <c r="Y224" s="2">
        <v>540</v>
      </c>
      <c r="Z224" s="2">
        <v>20</v>
      </c>
      <c r="AA224" s="4"/>
      <c r="AD224" s="2">
        <f t="shared" si="19"/>
        <v>560</v>
      </c>
    </row>
    <row r="225" spans="1:30" x14ac:dyDescent="0.25">
      <c r="A225" s="10">
        <f t="shared" si="17"/>
        <v>41004</v>
      </c>
      <c r="F225" s="3">
        <f t="shared" si="20"/>
        <v>-6307.2395111171718</v>
      </c>
      <c r="I225" s="2">
        <v>34363</v>
      </c>
      <c r="K225" s="4"/>
      <c r="L225" s="2">
        <f t="shared" si="18"/>
        <v>34363</v>
      </c>
      <c r="N225" s="4"/>
      <c r="O225" s="4"/>
      <c r="P225" s="4"/>
      <c r="Q225" s="4"/>
      <c r="R225" s="4"/>
      <c r="S225" s="4"/>
      <c r="U225" s="2">
        <v>4258</v>
      </c>
      <c r="Y225" s="2">
        <v>540</v>
      </c>
      <c r="Z225" s="2">
        <v>20</v>
      </c>
      <c r="AA225" s="4"/>
      <c r="AD225" s="2">
        <f t="shared" si="19"/>
        <v>4818</v>
      </c>
    </row>
    <row r="226" spans="1:30" x14ac:dyDescent="0.25">
      <c r="A226" s="10">
        <f t="shared" si="17"/>
        <v>41005</v>
      </c>
      <c r="F226" s="3">
        <f t="shared" si="20"/>
        <v>23237.760488882828</v>
      </c>
      <c r="J226" s="2">
        <v>1200</v>
      </c>
      <c r="K226" s="4"/>
      <c r="L226" s="2">
        <f t="shared" si="18"/>
        <v>1200</v>
      </c>
      <c r="N226" s="4"/>
      <c r="O226" s="4"/>
      <c r="P226" s="4"/>
      <c r="Q226" s="4"/>
      <c r="R226" s="4"/>
      <c r="S226" s="4"/>
      <c r="W226" s="2">
        <v>1200</v>
      </c>
      <c r="X226" s="2">
        <v>500</v>
      </c>
      <c r="Y226" s="2">
        <v>540</v>
      </c>
      <c r="Z226" s="2">
        <v>1220</v>
      </c>
      <c r="AA226" s="4"/>
      <c r="AC226" s="2">
        <v>545</v>
      </c>
      <c r="AD226" s="2">
        <f t="shared" si="19"/>
        <v>4005</v>
      </c>
    </row>
    <row r="227" spans="1:30" x14ac:dyDescent="0.25">
      <c r="A227" s="10">
        <f t="shared" si="17"/>
        <v>41006</v>
      </c>
      <c r="F227" s="3">
        <f t="shared" si="20"/>
        <v>20432.760488882828</v>
      </c>
      <c r="K227" s="4"/>
      <c r="L227" s="2">
        <f t="shared" si="18"/>
        <v>0</v>
      </c>
      <c r="N227" s="4"/>
      <c r="O227" s="4"/>
      <c r="P227" s="4"/>
      <c r="Q227" s="4"/>
      <c r="R227" s="4"/>
      <c r="S227" s="4"/>
      <c r="AA227" s="4"/>
      <c r="AD227" s="2">
        <f t="shared" si="19"/>
        <v>0</v>
      </c>
    </row>
    <row r="228" spans="1:30" x14ac:dyDescent="0.25">
      <c r="A228" s="10">
        <f t="shared" si="17"/>
        <v>41007</v>
      </c>
      <c r="F228" s="3">
        <f t="shared" si="20"/>
        <v>20432.760488882828</v>
      </c>
      <c r="K228" s="4"/>
      <c r="L228" s="2">
        <f t="shared" si="18"/>
        <v>0</v>
      </c>
      <c r="N228" s="4"/>
      <c r="O228" s="4"/>
      <c r="P228" s="4"/>
      <c r="Q228" s="4"/>
      <c r="R228" s="4"/>
      <c r="S228" s="4"/>
      <c r="AA228" s="4"/>
      <c r="AD228" s="2">
        <f t="shared" si="19"/>
        <v>0</v>
      </c>
    </row>
    <row r="229" spans="1:30" x14ac:dyDescent="0.25">
      <c r="A229" s="10">
        <f t="shared" si="17"/>
        <v>41008</v>
      </c>
      <c r="F229" s="3">
        <f t="shared" si="20"/>
        <v>20432.760488882828</v>
      </c>
      <c r="K229" s="4"/>
      <c r="L229" s="2">
        <f t="shared" si="18"/>
        <v>0</v>
      </c>
      <c r="N229" s="4"/>
      <c r="O229" s="4"/>
      <c r="P229" s="4"/>
      <c r="Q229" s="4"/>
      <c r="R229" s="4"/>
      <c r="S229" s="4"/>
      <c r="Y229" s="2">
        <v>540</v>
      </c>
      <c r="Z229" s="2">
        <v>20</v>
      </c>
      <c r="AA229" s="4"/>
      <c r="AD229" s="2">
        <f t="shared" si="19"/>
        <v>560</v>
      </c>
    </row>
    <row r="230" spans="1:30" x14ac:dyDescent="0.25">
      <c r="A230" s="10">
        <f t="shared" si="17"/>
        <v>41009</v>
      </c>
      <c r="F230" s="3">
        <f t="shared" si="20"/>
        <v>19872.760488882828</v>
      </c>
      <c r="K230" s="4"/>
      <c r="L230" s="2">
        <f t="shared" si="18"/>
        <v>0</v>
      </c>
      <c r="N230" s="4"/>
      <c r="O230" s="4"/>
      <c r="P230" s="4"/>
      <c r="Q230" s="4"/>
      <c r="R230" s="4"/>
      <c r="S230" s="4"/>
      <c r="Y230" s="2">
        <v>540</v>
      </c>
      <c r="Z230" s="2">
        <v>20</v>
      </c>
      <c r="AA230" s="4"/>
      <c r="AD230" s="2">
        <f t="shared" si="19"/>
        <v>560</v>
      </c>
    </row>
    <row r="231" spans="1:30" x14ac:dyDescent="0.25">
      <c r="A231" s="10">
        <f t="shared" si="17"/>
        <v>41010</v>
      </c>
      <c r="F231" s="3">
        <f t="shared" si="20"/>
        <v>19312.760488882828</v>
      </c>
      <c r="K231" s="4"/>
      <c r="L231" s="2">
        <f t="shared" si="18"/>
        <v>0</v>
      </c>
      <c r="N231" s="4"/>
      <c r="O231" s="4"/>
      <c r="P231" s="4"/>
      <c r="Q231" s="4"/>
      <c r="R231" s="4"/>
      <c r="S231" s="4"/>
      <c r="Y231" s="2">
        <v>540</v>
      </c>
      <c r="Z231" s="2">
        <v>20</v>
      </c>
      <c r="AA231" s="4"/>
      <c r="AD231" s="2">
        <f t="shared" si="19"/>
        <v>560</v>
      </c>
    </row>
    <row r="232" spans="1:30" x14ac:dyDescent="0.25">
      <c r="A232" s="10">
        <f t="shared" si="17"/>
        <v>41011</v>
      </c>
      <c r="F232" s="3">
        <f t="shared" si="20"/>
        <v>18752.760488882828</v>
      </c>
      <c r="H232" s="11">
        <v>10403.059360896405</v>
      </c>
      <c r="K232" s="4"/>
      <c r="L232" s="2">
        <f t="shared" si="18"/>
        <v>10403.059360896405</v>
      </c>
      <c r="N232" s="4"/>
      <c r="O232" s="4"/>
      <c r="P232" s="4"/>
      <c r="Q232" s="4"/>
      <c r="R232" s="4"/>
      <c r="S232" s="4"/>
      <c r="Y232" s="2">
        <v>540</v>
      </c>
      <c r="Z232" s="2">
        <v>20</v>
      </c>
      <c r="AA232" s="4"/>
      <c r="AD232" s="2">
        <f t="shared" si="19"/>
        <v>560</v>
      </c>
    </row>
    <row r="233" spans="1:30" x14ac:dyDescent="0.25">
      <c r="A233" s="10">
        <f t="shared" si="17"/>
        <v>41012</v>
      </c>
      <c r="F233" s="3">
        <f t="shared" si="20"/>
        <v>28595.819849779233</v>
      </c>
      <c r="H233" s="2">
        <f>+S219*0.83</f>
        <v>1798.61</v>
      </c>
      <c r="J233" s="2">
        <v>1200</v>
      </c>
      <c r="K233" s="4"/>
      <c r="L233" s="2">
        <f t="shared" si="18"/>
        <v>2998.6099999999997</v>
      </c>
      <c r="N233" s="4"/>
      <c r="O233" s="4"/>
      <c r="P233" s="4"/>
      <c r="Q233" s="4"/>
      <c r="R233" s="4"/>
      <c r="S233" s="4"/>
      <c r="X233" s="2">
        <v>500</v>
      </c>
      <c r="Y233" s="2">
        <v>540</v>
      </c>
      <c r="Z233" s="2">
        <v>20</v>
      </c>
      <c r="AA233" s="4"/>
      <c r="AC233" s="2">
        <v>545</v>
      </c>
      <c r="AD233" s="2">
        <f t="shared" si="19"/>
        <v>1605</v>
      </c>
    </row>
    <row r="234" spans="1:30" x14ac:dyDescent="0.25">
      <c r="A234" s="10">
        <f t="shared" si="17"/>
        <v>41013</v>
      </c>
      <c r="F234" s="3">
        <f t="shared" si="20"/>
        <v>29989.429849779233</v>
      </c>
      <c r="H234" s="2">
        <f>+AA219*0.83+AB219*0.83</f>
        <v>2020.48677051862</v>
      </c>
      <c r="K234" s="4"/>
      <c r="L234" s="2">
        <f t="shared" si="18"/>
        <v>2020.48677051862</v>
      </c>
      <c r="N234" s="4"/>
      <c r="O234" s="4"/>
      <c r="P234" s="4"/>
      <c r="Q234" s="4"/>
      <c r="R234" s="4"/>
      <c r="S234" s="4"/>
      <c r="AA234" s="4"/>
      <c r="AD234" s="2">
        <f t="shared" si="19"/>
        <v>0</v>
      </c>
    </row>
    <row r="235" spans="1:30" x14ac:dyDescent="0.25">
      <c r="A235" s="10">
        <f t="shared" si="17"/>
        <v>41014</v>
      </c>
      <c r="F235" s="3">
        <f t="shared" si="20"/>
        <v>32009.916620297852</v>
      </c>
      <c r="H235" s="2">
        <f>+T220*0.762</f>
        <v>13325.856</v>
      </c>
      <c r="K235" s="4"/>
      <c r="L235" s="2">
        <f t="shared" si="18"/>
        <v>13325.856</v>
      </c>
      <c r="N235" s="4"/>
      <c r="O235" s="4"/>
      <c r="P235" s="4"/>
      <c r="Q235" s="4"/>
      <c r="R235" s="4"/>
      <c r="S235" s="4"/>
      <c r="AA235" s="4"/>
      <c r="AD235" s="2">
        <f t="shared" si="19"/>
        <v>0</v>
      </c>
    </row>
    <row r="236" spans="1:30" x14ac:dyDescent="0.25">
      <c r="A236" s="10">
        <f t="shared" si="17"/>
        <v>41015</v>
      </c>
      <c r="F236" s="3">
        <f t="shared" si="20"/>
        <v>45335.772620297852</v>
      </c>
      <c r="H236" s="2">
        <f>SUM(X$213:X$227)*0.83</f>
        <v>830</v>
      </c>
      <c r="K236" s="2">
        <v>780</v>
      </c>
      <c r="L236" s="2">
        <f t="shared" si="18"/>
        <v>1610</v>
      </c>
      <c r="N236" s="2">
        <v>22439.940508280248</v>
      </c>
      <c r="O236" s="11">
        <v>2552.7291611098372</v>
      </c>
      <c r="P236" s="2">
        <v>0</v>
      </c>
      <c r="Q236" s="4"/>
      <c r="R236" s="2">
        <v>-2167</v>
      </c>
      <c r="S236" s="2">
        <v>2167</v>
      </c>
      <c r="Y236" s="2">
        <v>540</v>
      </c>
      <c r="Z236" s="2">
        <v>720</v>
      </c>
      <c r="AA236" s="2">
        <v>1110.653836691969</v>
      </c>
      <c r="AB236" s="2">
        <v>1250</v>
      </c>
      <c r="AD236" s="2">
        <f t="shared" si="19"/>
        <v>28613.323506082055</v>
      </c>
    </row>
    <row r="237" spans="1:30" x14ac:dyDescent="0.25">
      <c r="A237" s="10">
        <f t="shared" si="17"/>
        <v>41016</v>
      </c>
      <c r="F237" s="3">
        <f t="shared" si="20"/>
        <v>18332.449114215797</v>
      </c>
      <c r="L237" s="2">
        <f t="shared" si="18"/>
        <v>0</v>
      </c>
      <c r="Q237" s="2">
        <v>9100</v>
      </c>
      <c r="Y237" s="2">
        <v>540</v>
      </c>
      <c r="Z237" s="2">
        <v>20</v>
      </c>
      <c r="AD237" s="2">
        <f t="shared" si="19"/>
        <v>9660</v>
      </c>
    </row>
    <row r="238" spans="1:30" x14ac:dyDescent="0.25">
      <c r="A238" s="10">
        <f t="shared" si="17"/>
        <v>41017</v>
      </c>
      <c r="F238" s="3">
        <f t="shared" si="20"/>
        <v>8672.4491142157967</v>
      </c>
      <c r="K238" s="4"/>
      <c r="L238" s="2">
        <f t="shared" si="18"/>
        <v>0</v>
      </c>
      <c r="N238" s="4"/>
      <c r="O238" s="4"/>
      <c r="P238" s="4"/>
      <c r="Q238" s="4"/>
      <c r="R238" s="4"/>
      <c r="S238" s="4"/>
      <c r="Y238" s="2">
        <v>540</v>
      </c>
      <c r="Z238" s="2">
        <v>20</v>
      </c>
      <c r="AA238" s="4"/>
      <c r="AD238" s="2">
        <f t="shared" si="19"/>
        <v>560</v>
      </c>
    </row>
    <row r="239" spans="1:30" x14ac:dyDescent="0.25">
      <c r="A239" s="10">
        <f t="shared" si="17"/>
        <v>41018</v>
      </c>
      <c r="F239" s="3">
        <f t="shared" si="20"/>
        <v>8112.4491142157967</v>
      </c>
      <c r="K239" s="4"/>
      <c r="L239" s="2">
        <f t="shared" si="18"/>
        <v>0</v>
      </c>
      <c r="N239" s="4"/>
      <c r="O239" s="4"/>
      <c r="P239" s="4"/>
      <c r="Q239" s="4"/>
      <c r="R239" s="4"/>
      <c r="S239" s="4"/>
      <c r="Y239" s="2">
        <v>540</v>
      </c>
      <c r="Z239" s="2">
        <v>20</v>
      </c>
      <c r="AA239" s="4"/>
      <c r="AD239" s="2">
        <f t="shared" si="19"/>
        <v>560</v>
      </c>
    </row>
    <row r="240" spans="1:30" x14ac:dyDescent="0.25">
      <c r="A240" s="10">
        <f t="shared" si="17"/>
        <v>41019</v>
      </c>
      <c r="F240" s="3">
        <f t="shared" si="20"/>
        <v>7552.4491142157967</v>
      </c>
      <c r="J240" s="2">
        <v>1200</v>
      </c>
      <c r="K240" s="4"/>
      <c r="L240" s="2">
        <f t="shared" si="18"/>
        <v>1200</v>
      </c>
      <c r="N240" s="4"/>
      <c r="O240" s="4"/>
      <c r="P240" s="4"/>
      <c r="Q240" s="4"/>
      <c r="R240" s="4"/>
      <c r="S240" s="4"/>
      <c r="X240" s="2">
        <v>500</v>
      </c>
      <c r="Y240" s="2">
        <v>540</v>
      </c>
      <c r="Z240" s="2">
        <v>20</v>
      </c>
      <c r="AA240" s="4"/>
      <c r="AC240" s="2">
        <v>545</v>
      </c>
      <c r="AD240" s="2">
        <f t="shared" si="19"/>
        <v>1605</v>
      </c>
    </row>
    <row r="241" spans="1:30" x14ac:dyDescent="0.25">
      <c r="A241" s="10">
        <f t="shared" si="17"/>
        <v>41020</v>
      </c>
      <c r="F241" s="3">
        <f t="shared" si="20"/>
        <v>7147.4491142157967</v>
      </c>
      <c r="K241" s="4"/>
      <c r="L241" s="2">
        <f t="shared" si="18"/>
        <v>0</v>
      </c>
      <c r="N241" s="4"/>
      <c r="O241" s="4"/>
      <c r="P241" s="4"/>
      <c r="Q241" s="4"/>
      <c r="R241" s="4"/>
      <c r="S241" s="4"/>
      <c r="AA241" s="4"/>
      <c r="AD241" s="2">
        <f t="shared" si="19"/>
        <v>0</v>
      </c>
    </row>
    <row r="242" spans="1:30" x14ac:dyDescent="0.25">
      <c r="A242" s="10">
        <f t="shared" si="17"/>
        <v>41021</v>
      </c>
      <c r="F242" s="3">
        <f t="shared" si="20"/>
        <v>7147.4491142157967</v>
      </c>
      <c r="K242" s="4"/>
      <c r="L242" s="2">
        <f t="shared" si="18"/>
        <v>0</v>
      </c>
      <c r="N242" s="4"/>
      <c r="O242" s="4"/>
      <c r="P242" s="4"/>
      <c r="Q242" s="4"/>
      <c r="R242" s="4"/>
      <c r="S242" s="4"/>
      <c r="AA242" s="4"/>
      <c r="AD242" s="2">
        <f t="shared" si="19"/>
        <v>0</v>
      </c>
    </row>
    <row r="243" spans="1:30" x14ac:dyDescent="0.25">
      <c r="A243" s="10">
        <f t="shared" si="17"/>
        <v>41022</v>
      </c>
      <c r="F243" s="3">
        <f t="shared" si="20"/>
        <v>7147.4491142157967</v>
      </c>
      <c r="K243" s="4"/>
      <c r="L243" s="2">
        <f t="shared" si="18"/>
        <v>0</v>
      </c>
      <c r="N243" s="4"/>
      <c r="O243" s="4"/>
      <c r="P243" s="4"/>
      <c r="Q243" s="4"/>
      <c r="R243" s="4"/>
      <c r="S243" s="4"/>
      <c r="Y243" s="2">
        <v>540</v>
      </c>
      <c r="Z243" s="2">
        <v>20</v>
      </c>
      <c r="AA243" s="4"/>
      <c r="AD243" s="2">
        <f t="shared" si="19"/>
        <v>560</v>
      </c>
    </row>
    <row r="244" spans="1:30" x14ac:dyDescent="0.25">
      <c r="A244" s="10">
        <f t="shared" si="17"/>
        <v>41023</v>
      </c>
      <c r="F244" s="3">
        <f t="shared" si="20"/>
        <v>6587.4491142157967</v>
      </c>
      <c r="K244" s="4"/>
      <c r="L244" s="2">
        <f t="shared" si="18"/>
        <v>0</v>
      </c>
      <c r="N244" s="4"/>
      <c r="O244" s="4"/>
      <c r="P244" s="4"/>
      <c r="Q244" s="4"/>
      <c r="R244" s="4"/>
      <c r="S244" s="4"/>
      <c r="Y244" s="2">
        <v>540</v>
      </c>
      <c r="Z244" s="2">
        <v>20</v>
      </c>
      <c r="AA244" s="4"/>
      <c r="AD244" s="2">
        <f t="shared" si="19"/>
        <v>560</v>
      </c>
    </row>
    <row r="245" spans="1:30" x14ac:dyDescent="0.25">
      <c r="A245" s="10">
        <f t="shared" si="17"/>
        <v>41024</v>
      </c>
      <c r="F245" s="3">
        <f t="shared" si="20"/>
        <v>6027.4491142157967</v>
      </c>
      <c r="H245" s="11">
        <v>20723.082289492224</v>
      </c>
      <c r="K245" s="4"/>
      <c r="L245" s="2">
        <f t="shared" si="18"/>
        <v>20723.082289492224</v>
      </c>
      <c r="N245" s="4"/>
      <c r="O245" s="4"/>
      <c r="P245" s="4"/>
      <c r="Q245" s="4"/>
      <c r="R245" s="4"/>
      <c r="S245" s="4"/>
      <c r="Y245" s="2">
        <v>540</v>
      </c>
      <c r="Z245" s="2">
        <v>20</v>
      </c>
      <c r="AA245" s="4"/>
      <c r="AD245" s="2">
        <f t="shared" si="19"/>
        <v>560</v>
      </c>
    </row>
    <row r="246" spans="1:30" x14ac:dyDescent="0.25">
      <c r="A246" s="10">
        <f t="shared" si="17"/>
        <v>41025</v>
      </c>
      <c r="F246" s="3">
        <f t="shared" si="20"/>
        <v>26190.531403708021</v>
      </c>
      <c r="H246" s="2">
        <f>+S236*0.83</f>
        <v>1798.61</v>
      </c>
      <c r="K246" s="4"/>
      <c r="L246" s="2">
        <f t="shared" si="18"/>
        <v>1798.61</v>
      </c>
      <c r="N246" s="4"/>
      <c r="O246" s="4"/>
      <c r="P246" s="4"/>
      <c r="Q246" s="4"/>
      <c r="R246" s="4"/>
      <c r="S246" s="4"/>
      <c r="Y246" s="2">
        <v>540</v>
      </c>
      <c r="Z246" s="2">
        <v>20</v>
      </c>
      <c r="AA246" s="4"/>
      <c r="AD246" s="2">
        <f t="shared" si="19"/>
        <v>560</v>
      </c>
    </row>
    <row r="247" spans="1:30" x14ac:dyDescent="0.25">
      <c r="A247" s="10">
        <f t="shared" si="17"/>
        <v>41026</v>
      </c>
      <c r="F247" s="3">
        <f t="shared" si="20"/>
        <v>27429.141403708021</v>
      </c>
      <c r="H247" s="2">
        <f>+AA236*0.83+AB236*0.83</f>
        <v>1959.3426844543342</v>
      </c>
      <c r="J247" s="2">
        <v>1200</v>
      </c>
      <c r="K247" s="4"/>
      <c r="L247" s="2">
        <f t="shared" si="18"/>
        <v>3159.3426844543342</v>
      </c>
      <c r="N247" s="4"/>
      <c r="O247" s="4"/>
      <c r="P247" s="4"/>
      <c r="Q247" s="4"/>
      <c r="R247" s="4"/>
      <c r="S247" s="4"/>
      <c r="X247" s="2">
        <v>500</v>
      </c>
      <c r="Y247" s="2">
        <v>540</v>
      </c>
      <c r="Z247" s="2">
        <v>20</v>
      </c>
      <c r="AA247" s="4"/>
      <c r="AC247" s="2">
        <v>545</v>
      </c>
      <c r="AD247" s="2">
        <f t="shared" si="19"/>
        <v>1605</v>
      </c>
    </row>
    <row r="248" spans="1:30" x14ac:dyDescent="0.25">
      <c r="A248" s="10">
        <f t="shared" si="17"/>
        <v>41027</v>
      </c>
      <c r="F248" s="3">
        <f t="shared" si="20"/>
        <v>28983.484088162357</v>
      </c>
      <c r="H248" s="2">
        <f>SUM(X$228:X$242)*0.83</f>
        <v>830</v>
      </c>
      <c r="K248" s="4"/>
      <c r="L248" s="2">
        <f t="shared" si="18"/>
        <v>830</v>
      </c>
      <c r="N248" s="4"/>
      <c r="O248" s="4"/>
      <c r="P248" s="4"/>
      <c r="Q248" s="4"/>
      <c r="R248" s="4"/>
      <c r="S248" s="4"/>
      <c r="AA248" s="4"/>
      <c r="AD248" s="2">
        <f t="shared" si="19"/>
        <v>0</v>
      </c>
    </row>
    <row r="249" spans="1:30" x14ac:dyDescent="0.25">
      <c r="A249" s="10">
        <f t="shared" si="17"/>
        <v>41028</v>
      </c>
      <c r="F249" s="3">
        <f t="shared" si="20"/>
        <v>29813.484088162357</v>
      </c>
      <c r="K249" s="4"/>
      <c r="L249" s="2">
        <f t="shared" si="18"/>
        <v>0</v>
      </c>
      <c r="N249" s="4"/>
      <c r="O249" s="4"/>
      <c r="P249" s="4"/>
      <c r="Q249" s="4"/>
      <c r="R249" s="4"/>
      <c r="S249" s="4"/>
      <c r="AA249" s="4"/>
      <c r="AD249" s="2">
        <f t="shared" si="19"/>
        <v>0</v>
      </c>
    </row>
    <row r="250" spans="1:30" x14ac:dyDescent="0.25">
      <c r="A250" s="10">
        <f t="shared" si="17"/>
        <v>41029</v>
      </c>
      <c r="F250" s="3">
        <f t="shared" si="20"/>
        <v>29813.484088162357</v>
      </c>
      <c r="K250" s="2">
        <v>780</v>
      </c>
      <c r="L250" s="2">
        <f t="shared" si="18"/>
        <v>780</v>
      </c>
      <c r="N250" s="2">
        <v>22439.940508280248</v>
      </c>
      <c r="O250" s="11">
        <v>2552.7291611098372</v>
      </c>
      <c r="P250" s="2">
        <v>0</v>
      </c>
      <c r="Q250" s="4"/>
      <c r="R250" s="2">
        <v>-2167</v>
      </c>
      <c r="S250" s="2">
        <v>2167</v>
      </c>
      <c r="Y250" s="2">
        <v>540</v>
      </c>
      <c r="Z250" s="2">
        <v>20</v>
      </c>
      <c r="AA250" s="2">
        <v>1110.653836691969</v>
      </c>
      <c r="AB250" s="2">
        <v>1250</v>
      </c>
      <c r="AD250" s="2">
        <f t="shared" si="19"/>
        <v>27913.323506082055</v>
      </c>
    </row>
    <row r="251" spans="1:30" x14ac:dyDescent="0.25">
      <c r="A251" s="10">
        <f t="shared" si="17"/>
        <v>41030</v>
      </c>
      <c r="F251" s="3">
        <f t="shared" si="20"/>
        <v>2680.1605820803015</v>
      </c>
      <c r="K251" s="4"/>
      <c r="L251" s="2">
        <f t="shared" si="18"/>
        <v>0</v>
      </c>
      <c r="N251" s="4"/>
      <c r="O251" s="4"/>
      <c r="P251" s="4"/>
      <c r="Q251" s="4"/>
      <c r="R251" s="4"/>
      <c r="S251" s="4"/>
      <c r="Y251" s="2">
        <v>540</v>
      </c>
      <c r="Z251" s="2">
        <v>20</v>
      </c>
      <c r="AA251" s="4"/>
      <c r="AD251" s="2">
        <f t="shared" si="19"/>
        <v>560</v>
      </c>
    </row>
    <row r="252" spans="1:30" x14ac:dyDescent="0.25">
      <c r="A252" s="10">
        <f t="shared" si="17"/>
        <v>41031</v>
      </c>
      <c r="F252" s="3">
        <f t="shared" si="20"/>
        <v>2120.1605820803015</v>
      </c>
      <c r="L252" s="2">
        <f t="shared" si="18"/>
        <v>0</v>
      </c>
      <c r="Q252" s="2">
        <v>9100</v>
      </c>
      <c r="Y252" s="2">
        <v>540</v>
      </c>
      <c r="Z252" s="2">
        <v>20</v>
      </c>
      <c r="AD252" s="2">
        <f t="shared" si="19"/>
        <v>9660</v>
      </c>
    </row>
    <row r="253" spans="1:30" x14ac:dyDescent="0.25">
      <c r="A253" s="10">
        <f t="shared" si="17"/>
        <v>41032</v>
      </c>
      <c r="F253" s="3">
        <f t="shared" si="20"/>
        <v>-7539.8394179196985</v>
      </c>
      <c r="K253" s="4"/>
      <c r="L253" s="2">
        <f t="shared" si="18"/>
        <v>0</v>
      </c>
      <c r="N253" s="4"/>
      <c r="O253" s="4"/>
      <c r="P253" s="4"/>
      <c r="Q253" s="4"/>
      <c r="R253" s="4"/>
      <c r="S253" s="4"/>
      <c r="Y253" s="2">
        <v>540</v>
      </c>
      <c r="Z253" s="2">
        <v>20</v>
      </c>
      <c r="AA253" s="4"/>
      <c r="AD253" s="2">
        <f t="shared" si="19"/>
        <v>560</v>
      </c>
    </row>
    <row r="254" spans="1:30" x14ac:dyDescent="0.25">
      <c r="A254" s="10">
        <f t="shared" si="17"/>
        <v>41033</v>
      </c>
      <c r="F254" s="3">
        <f t="shared" si="20"/>
        <v>-8099.8394179196985</v>
      </c>
      <c r="J254" s="2">
        <v>1200</v>
      </c>
      <c r="K254" s="4"/>
      <c r="L254" s="2">
        <f t="shared" si="18"/>
        <v>1200</v>
      </c>
      <c r="N254" s="4"/>
      <c r="O254" s="4"/>
      <c r="P254" s="4"/>
      <c r="Q254" s="4"/>
      <c r="R254" s="4"/>
      <c r="S254" s="4"/>
      <c r="X254" s="2">
        <v>500</v>
      </c>
      <c r="Y254" s="2">
        <v>540</v>
      </c>
      <c r="Z254" s="2">
        <v>20</v>
      </c>
      <c r="AA254" s="4"/>
      <c r="AC254" s="2">
        <v>545</v>
      </c>
      <c r="AD254" s="2">
        <f t="shared" si="19"/>
        <v>1605</v>
      </c>
    </row>
    <row r="255" spans="1:30" x14ac:dyDescent="0.25">
      <c r="A255" s="10">
        <f t="shared" si="17"/>
        <v>41034</v>
      </c>
      <c r="F255" s="3">
        <f t="shared" si="20"/>
        <v>-8504.8394179196985</v>
      </c>
      <c r="I255" s="2">
        <v>39272</v>
      </c>
      <c r="K255" s="4"/>
      <c r="L255" s="2">
        <f t="shared" si="18"/>
        <v>39272</v>
      </c>
      <c r="N255" s="4"/>
      <c r="O255" s="4"/>
      <c r="P255" s="4"/>
      <c r="Q255" s="4"/>
      <c r="R255" s="4"/>
      <c r="S255" s="4"/>
      <c r="U255" s="2">
        <v>4258</v>
      </c>
      <c r="AA255" s="4"/>
      <c r="AD255" s="2">
        <f t="shared" si="19"/>
        <v>4258</v>
      </c>
    </row>
    <row r="256" spans="1:30" x14ac:dyDescent="0.25">
      <c r="A256" s="10">
        <f t="shared" si="17"/>
        <v>41035</v>
      </c>
      <c r="F256" s="3">
        <f t="shared" si="20"/>
        <v>26509.160582080302</v>
      </c>
      <c r="K256" s="4"/>
      <c r="L256" s="2">
        <f t="shared" si="18"/>
        <v>0</v>
      </c>
      <c r="N256" s="4"/>
      <c r="O256" s="4"/>
      <c r="P256" s="4"/>
      <c r="Q256" s="4"/>
      <c r="R256" s="4"/>
      <c r="S256" s="4"/>
      <c r="W256" s="2">
        <v>1200</v>
      </c>
      <c r="AA256" s="4"/>
      <c r="AD256" s="2">
        <f t="shared" si="19"/>
        <v>1200</v>
      </c>
    </row>
    <row r="257" spans="1:30" x14ac:dyDescent="0.25">
      <c r="A257" s="10">
        <f t="shared" si="17"/>
        <v>41036</v>
      </c>
      <c r="F257" s="3">
        <f t="shared" si="20"/>
        <v>25309.160582080302</v>
      </c>
      <c r="K257" s="4"/>
      <c r="L257" s="2">
        <f t="shared" si="18"/>
        <v>0</v>
      </c>
      <c r="N257" s="4"/>
      <c r="O257" s="4"/>
      <c r="P257" s="4"/>
      <c r="Q257" s="4"/>
      <c r="R257" s="4"/>
      <c r="S257" s="4"/>
      <c r="Y257" s="2">
        <v>540</v>
      </c>
      <c r="Z257" s="2">
        <v>1220</v>
      </c>
      <c r="AA257" s="4"/>
      <c r="AD257" s="2">
        <f t="shared" si="19"/>
        <v>1760</v>
      </c>
    </row>
    <row r="258" spans="1:30" x14ac:dyDescent="0.25">
      <c r="A258" s="10">
        <f t="shared" si="17"/>
        <v>41037</v>
      </c>
      <c r="F258" s="3">
        <f t="shared" si="20"/>
        <v>23549.160582080302</v>
      </c>
      <c r="K258" s="4"/>
      <c r="L258" s="2">
        <f t="shared" si="18"/>
        <v>0</v>
      </c>
      <c r="N258" s="4"/>
      <c r="O258" s="4"/>
      <c r="P258" s="4"/>
      <c r="Q258" s="4"/>
      <c r="R258" s="4"/>
      <c r="S258" s="4"/>
      <c r="Y258" s="2">
        <v>540</v>
      </c>
      <c r="Z258" s="2">
        <v>20</v>
      </c>
      <c r="AA258" s="4"/>
      <c r="AD258" s="2">
        <f t="shared" si="19"/>
        <v>560</v>
      </c>
    </row>
    <row r="259" spans="1:30" x14ac:dyDescent="0.25">
      <c r="A259" s="10">
        <f t="shared" si="17"/>
        <v>41038</v>
      </c>
      <c r="F259" s="3">
        <f t="shared" si="20"/>
        <v>22989.160582080302</v>
      </c>
      <c r="K259" s="4"/>
      <c r="L259" s="2">
        <f t="shared" si="18"/>
        <v>0</v>
      </c>
      <c r="N259" s="4"/>
      <c r="O259" s="4"/>
      <c r="P259" s="4"/>
      <c r="Q259" s="4"/>
      <c r="R259" s="4"/>
      <c r="S259" s="4"/>
      <c r="Y259" s="2">
        <v>540</v>
      </c>
      <c r="Z259" s="2">
        <v>20</v>
      </c>
      <c r="AA259" s="4"/>
      <c r="AD259" s="2">
        <f t="shared" si="19"/>
        <v>560</v>
      </c>
    </row>
    <row r="260" spans="1:30" x14ac:dyDescent="0.25">
      <c r="A260" s="10">
        <f t="shared" si="17"/>
        <v>41039</v>
      </c>
      <c r="F260" s="3">
        <f t="shared" si="20"/>
        <v>22429.160582080302</v>
      </c>
      <c r="K260" s="4"/>
      <c r="L260" s="2">
        <f t="shared" si="18"/>
        <v>0</v>
      </c>
      <c r="N260" s="4"/>
      <c r="O260" s="4"/>
      <c r="P260" s="4"/>
      <c r="Q260" s="4"/>
      <c r="R260" s="4"/>
      <c r="S260" s="4"/>
      <c r="Y260" s="2">
        <v>540</v>
      </c>
      <c r="Z260" s="2">
        <v>20</v>
      </c>
      <c r="AA260" s="4"/>
      <c r="AD260" s="2">
        <f t="shared" si="19"/>
        <v>560</v>
      </c>
    </row>
    <row r="261" spans="1:30" x14ac:dyDescent="0.25">
      <c r="A261" s="10">
        <f t="shared" si="17"/>
        <v>41040</v>
      </c>
      <c r="F261" s="3">
        <f t="shared" si="20"/>
        <v>21869.160582080302</v>
      </c>
      <c r="J261" s="2">
        <v>1200</v>
      </c>
      <c r="K261" s="4"/>
      <c r="L261" s="2">
        <f t="shared" si="18"/>
        <v>1200</v>
      </c>
      <c r="N261" s="4"/>
      <c r="O261" s="4"/>
      <c r="P261" s="4"/>
      <c r="Q261" s="4"/>
      <c r="R261" s="4"/>
      <c r="S261" s="4"/>
      <c r="X261" s="2">
        <v>500</v>
      </c>
      <c r="Y261" s="2">
        <v>540</v>
      </c>
      <c r="Z261" s="2">
        <v>20</v>
      </c>
      <c r="AA261" s="4"/>
      <c r="AC261" s="2">
        <v>545</v>
      </c>
      <c r="AD261" s="2">
        <f t="shared" si="19"/>
        <v>1605</v>
      </c>
    </row>
    <row r="262" spans="1:30" x14ac:dyDescent="0.25">
      <c r="A262" s="10">
        <f t="shared" si="17"/>
        <v>41041</v>
      </c>
      <c r="F262" s="3">
        <f t="shared" si="20"/>
        <v>21464.160582080302</v>
      </c>
      <c r="H262" s="11">
        <v>20723.082289492224</v>
      </c>
      <c r="K262" s="4"/>
      <c r="L262" s="2">
        <f t="shared" si="18"/>
        <v>20723.082289492224</v>
      </c>
      <c r="N262" s="4"/>
      <c r="O262" s="4"/>
      <c r="P262" s="4"/>
      <c r="Q262" s="4"/>
      <c r="R262" s="4"/>
      <c r="S262" s="4"/>
      <c r="AA262" s="4"/>
      <c r="AD262" s="2">
        <f t="shared" si="19"/>
        <v>0</v>
      </c>
    </row>
    <row r="263" spans="1:30" x14ac:dyDescent="0.25">
      <c r="A263" s="10">
        <f t="shared" ref="A263:A326" si="21">+A262+1</f>
        <v>41042</v>
      </c>
      <c r="F263" s="3">
        <f t="shared" si="20"/>
        <v>42187.242871572525</v>
      </c>
      <c r="H263" s="2">
        <f>+S250*0.83</f>
        <v>1798.61</v>
      </c>
      <c r="K263" s="4"/>
      <c r="L263" s="2">
        <f t="shared" ref="L263:L326" si="22">SUM(H263:K263)</f>
        <v>1798.61</v>
      </c>
      <c r="N263" s="4"/>
      <c r="O263" s="4"/>
      <c r="P263" s="4"/>
      <c r="Q263" s="4"/>
      <c r="R263" s="4"/>
      <c r="S263" s="4"/>
      <c r="AA263" s="4"/>
      <c r="AD263" s="2">
        <f t="shared" ref="AD263:AD326" si="23">SUM(N263:AC263)</f>
        <v>0</v>
      </c>
    </row>
    <row r="264" spans="1:30" x14ac:dyDescent="0.25">
      <c r="A264" s="10">
        <f t="shared" si="21"/>
        <v>41043</v>
      </c>
      <c r="F264" s="3">
        <f t="shared" ref="F264:F327" si="24">+F263+L263-AD263</f>
        <v>43985.852871572526</v>
      </c>
      <c r="H264" s="2">
        <f>+AA250*0.83+AB250*0.83</f>
        <v>1959.3426844543342</v>
      </c>
      <c r="K264" s="4"/>
      <c r="L264" s="2">
        <f t="shared" si="22"/>
        <v>1959.3426844543342</v>
      </c>
      <c r="N264" s="4"/>
      <c r="O264" s="4"/>
      <c r="P264" s="4"/>
      <c r="Q264" s="4"/>
      <c r="R264" s="4"/>
      <c r="S264" s="4"/>
      <c r="Y264" s="2">
        <v>540</v>
      </c>
      <c r="Z264" s="2">
        <v>20</v>
      </c>
      <c r="AA264" s="4"/>
      <c r="AD264" s="2">
        <f t="shared" si="23"/>
        <v>560</v>
      </c>
    </row>
    <row r="265" spans="1:30" x14ac:dyDescent="0.25">
      <c r="A265" s="10">
        <f t="shared" si="21"/>
        <v>41044</v>
      </c>
      <c r="F265" s="3">
        <f t="shared" si="24"/>
        <v>45385.195556026862</v>
      </c>
      <c r="H265" s="2">
        <f>SUM(X$243:X$257)*0.83</f>
        <v>830</v>
      </c>
      <c r="K265" s="4"/>
      <c r="L265" s="2">
        <f t="shared" si="22"/>
        <v>830</v>
      </c>
      <c r="N265" s="4"/>
      <c r="O265" s="4"/>
      <c r="P265" s="4"/>
      <c r="Q265" s="4"/>
      <c r="R265" s="4"/>
      <c r="S265" s="4"/>
      <c r="Y265" s="2">
        <v>540</v>
      </c>
      <c r="Z265" s="2">
        <v>20</v>
      </c>
      <c r="AA265" s="4"/>
      <c r="AD265" s="2">
        <f t="shared" si="23"/>
        <v>560</v>
      </c>
    </row>
    <row r="266" spans="1:30" x14ac:dyDescent="0.25">
      <c r="A266" s="10">
        <f t="shared" si="21"/>
        <v>41045</v>
      </c>
      <c r="F266" s="3">
        <f t="shared" si="24"/>
        <v>45655.195556026862</v>
      </c>
      <c r="K266" s="2">
        <v>780</v>
      </c>
      <c r="L266" s="2">
        <f t="shared" si="22"/>
        <v>780</v>
      </c>
      <c r="N266" s="2">
        <v>23812.944910894068</v>
      </c>
      <c r="O266" s="11">
        <v>2451.1744398598366</v>
      </c>
      <c r="P266" s="2">
        <v>0</v>
      </c>
      <c r="Q266" s="4"/>
      <c r="R266" s="2">
        <v>-2167</v>
      </c>
      <c r="S266" s="2">
        <v>2167</v>
      </c>
      <c r="Y266" s="2">
        <v>540</v>
      </c>
      <c r="Z266" s="2">
        <v>720</v>
      </c>
      <c r="AA266" s="2">
        <v>1110.653836691969</v>
      </c>
      <c r="AB266" s="2">
        <v>1250</v>
      </c>
      <c r="AD266" s="2">
        <f t="shared" si="23"/>
        <v>29884.773187445877</v>
      </c>
    </row>
    <row r="267" spans="1:30" x14ac:dyDescent="0.25">
      <c r="A267" s="10">
        <f t="shared" si="21"/>
        <v>41046</v>
      </c>
      <c r="F267" s="3">
        <f t="shared" si="24"/>
        <v>16550.422368580985</v>
      </c>
      <c r="L267" s="2">
        <f t="shared" si="22"/>
        <v>0</v>
      </c>
      <c r="Q267" s="2">
        <v>9100</v>
      </c>
      <c r="Y267" s="2">
        <v>540</v>
      </c>
      <c r="Z267" s="2">
        <v>20</v>
      </c>
      <c r="AD267" s="2">
        <f t="shared" si="23"/>
        <v>9660</v>
      </c>
    </row>
    <row r="268" spans="1:30" x14ac:dyDescent="0.25">
      <c r="A268" s="10">
        <f t="shared" si="21"/>
        <v>41047</v>
      </c>
      <c r="F268" s="3">
        <f t="shared" si="24"/>
        <v>6890.4223685809848</v>
      </c>
      <c r="J268" s="2">
        <v>1200</v>
      </c>
      <c r="K268" s="4"/>
      <c r="L268" s="2">
        <f t="shared" si="22"/>
        <v>1200</v>
      </c>
      <c r="N268" s="4"/>
      <c r="O268" s="4"/>
      <c r="P268" s="4"/>
      <c r="Q268" s="4"/>
      <c r="R268" s="4"/>
      <c r="S268" s="4"/>
      <c r="X268" s="2">
        <v>500</v>
      </c>
      <c r="Y268" s="2">
        <v>540</v>
      </c>
      <c r="Z268" s="2">
        <v>20</v>
      </c>
      <c r="AA268" s="4"/>
      <c r="AC268" s="2">
        <v>545</v>
      </c>
      <c r="AD268" s="2">
        <f t="shared" si="23"/>
        <v>1605</v>
      </c>
    </row>
    <row r="269" spans="1:30" x14ac:dyDescent="0.25">
      <c r="A269" s="10">
        <f t="shared" si="21"/>
        <v>41048</v>
      </c>
      <c r="F269" s="3">
        <f t="shared" si="24"/>
        <v>6485.4223685809848</v>
      </c>
      <c r="K269" s="4"/>
      <c r="L269" s="2">
        <f t="shared" si="22"/>
        <v>0</v>
      </c>
      <c r="N269" s="4"/>
      <c r="O269" s="4"/>
      <c r="P269" s="4"/>
      <c r="Q269" s="4"/>
      <c r="R269" s="4"/>
      <c r="S269" s="4"/>
      <c r="AA269" s="4"/>
      <c r="AD269" s="2">
        <f t="shared" si="23"/>
        <v>0</v>
      </c>
    </row>
    <row r="270" spans="1:30" x14ac:dyDescent="0.25">
      <c r="A270" s="10">
        <f t="shared" si="21"/>
        <v>41049</v>
      </c>
      <c r="F270" s="3">
        <f t="shared" si="24"/>
        <v>6485.4223685809848</v>
      </c>
      <c r="K270" s="4"/>
      <c r="L270" s="2">
        <f t="shared" si="22"/>
        <v>0</v>
      </c>
      <c r="N270" s="4"/>
      <c r="O270" s="4"/>
      <c r="P270" s="4"/>
      <c r="Q270" s="4"/>
      <c r="R270" s="4"/>
      <c r="S270" s="4"/>
      <c r="AA270" s="4"/>
      <c r="AD270" s="2">
        <f t="shared" si="23"/>
        <v>0</v>
      </c>
    </row>
    <row r="271" spans="1:30" x14ac:dyDescent="0.25">
      <c r="A271" s="10">
        <f t="shared" si="21"/>
        <v>41050</v>
      </c>
      <c r="F271" s="3">
        <f t="shared" si="24"/>
        <v>6485.4223685809848</v>
      </c>
      <c r="K271" s="4"/>
      <c r="L271" s="2">
        <f t="shared" si="22"/>
        <v>0</v>
      </c>
      <c r="N271" s="4"/>
      <c r="O271" s="4"/>
      <c r="P271" s="4"/>
      <c r="Q271" s="4"/>
      <c r="R271" s="4"/>
      <c r="S271" s="4"/>
      <c r="Y271" s="2">
        <v>540</v>
      </c>
      <c r="Z271" s="2">
        <v>20</v>
      </c>
      <c r="AA271" s="4"/>
      <c r="AD271" s="2">
        <f t="shared" si="23"/>
        <v>560</v>
      </c>
    </row>
    <row r="272" spans="1:30" x14ac:dyDescent="0.25">
      <c r="A272" s="10">
        <f t="shared" si="21"/>
        <v>41051</v>
      </c>
      <c r="F272" s="3">
        <f t="shared" si="24"/>
        <v>5925.4223685809848</v>
      </c>
      <c r="K272" s="4"/>
      <c r="L272" s="2">
        <f t="shared" si="22"/>
        <v>0</v>
      </c>
      <c r="N272" s="4"/>
      <c r="O272" s="4"/>
      <c r="P272" s="4"/>
      <c r="Q272" s="4"/>
      <c r="R272" s="4"/>
      <c r="S272" s="4"/>
      <c r="Y272" s="2">
        <v>540</v>
      </c>
      <c r="Z272" s="2">
        <v>20</v>
      </c>
      <c r="AA272" s="4"/>
      <c r="AD272" s="2">
        <f t="shared" si="23"/>
        <v>560</v>
      </c>
    </row>
    <row r="273" spans="1:30" x14ac:dyDescent="0.25">
      <c r="A273" s="10">
        <f t="shared" si="21"/>
        <v>41052</v>
      </c>
      <c r="F273" s="3">
        <f t="shared" si="24"/>
        <v>5365.4223685809848</v>
      </c>
      <c r="K273" s="4"/>
      <c r="L273" s="2">
        <f t="shared" si="22"/>
        <v>0</v>
      </c>
      <c r="N273" s="4"/>
      <c r="O273" s="4"/>
      <c r="P273" s="4"/>
      <c r="Q273" s="4"/>
      <c r="R273" s="4"/>
      <c r="S273" s="4"/>
      <c r="Y273" s="2">
        <v>540</v>
      </c>
      <c r="Z273" s="2">
        <v>20</v>
      </c>
      <c r="AA273" s="4"/>
      <c r="AD273" s="2">
        <f t="shared" si="23"/>
        <v>560</v>
      </c>
    </row>
    <row r="274" spans="1:30" x14ac:dyDescent="0.25">
      <c r="A274" s="10">
        <f t="shared" si="21"/>
        <v>41053</v>
      </c>
      <c r="F274" s="3">
        <f t="shared" si="24"/>
        <v>4805.4223685809848</v>
      </c>
      <c r="K274" s="4"/>
      <c r="L274" s="2">
        <f t="shared" si="22"/>
        <v>0</v>
      </c>
      <c r="N274" s="4"/>
      <c r="O274" s="4"/>
      <c r="P274" s="4"/>
      <c r="Q274" s="4"/>
      <c r="R274" s="4"/>
      <c r="S274" s="4"/>
      <c r="Y274" s="2">
        <v>540</v>
      </c>
      <c r="Z274" s="2">
        <v>20</v>
      </c>
      <c r="AA274" s="4"/>
      <c r="AD274" s="2">
        <f t="shared" si="23"/>
        <v>560</v>
      </c>
    </row>
    <row r="275" spans="1:30" x14ac:dyDescent="0.25">
      <c r="A275" s="10">
        <f t="shared" si="21"/>
        <v>41054</v>
      </c>
      <c r="F275" s="3">
        <f t="shared" si="24"/>
        <v>4245.4223685809848</v>
      </c>
      <c r="H275" s="11">
        <v>21824.18330098673</v>
      </c>
      <c r="J275" s="2">
        <v>1200</v>
      </c>
      <c r="K275" s="4"/>
      <c r="L275" s="2">
        <f t="shared" si="22"/>
        <v>23024.18330098673</v>
      </c>
      <c r="N275" s="4"/>
      <c r="O275" s="4"/>
      <c r="P275" s="4"/>
      <c r="Q275" s="4"/>
      <c r="R275" s="4"/>
      <c r="S275" s="4"/>
      <c r="X275" s="2">
        <v>500</v>
      </c>
      <c r="Y275" s="2">
        <v>540</v>
      </c>
      <c r="Z275" s="2">
        <v>20</v>
      </c>
      <c r="AA275" s="4"/>
      <c r="AC275" s="2">
        <v>545</v>
      </c>
      <c r="AD275" s="2">
        <f t="shared" si="23"/>
        <v>1605</v>
      </c>
    </row>
    <row r="276" spans="1:30" x14ac:dyDescent="0.25">
      <c r="A276" s="10">
        <f t="shared" si="21"/>
        <v>41055</v>
      </c>
      <c r="F276" s="3">
        <f t="shared" si="24"/>
        <v>25664.605669567714</v>
      </c>
      <c r="H276" s="2">
        <f>+S266*0.83</f>
        <v>1798.61</v>
      </c>
      <c r="K276" s="4"/>
      <c r="L276" s="2">
        <f t="shared" si="22"/>
        <v>1798.61</v>
      </c>
      <c r="N276" s="4"/>
      <c r="O276" s="4"/>
      <c r="P276" s="4"/>
      <c r="Q276" s="4"/>
      <c r="R276" s="4"/>
      <c r="S276" s="4"/>
      <c r="AA276" s="4"/>
      <c r="AD276" s="2">
        <f t="shared" si="23"/>
        <v>0</v>
      </c>
    </row>
    <row r="277" spans="1:30" x14ac:dyDescent="0.25">
      <c r="A277" s="10">
        <f t="shared" si="21"/>
        <v>41056</v>
      </c>
      <c r="F277" s="3">
        <f t="shared" si="24"/>
        <v>27463.215669567715</v>
      </c>
      <c r="H277" s="2">
        <f>+AA266*0.83+AB266*0.83</f>
        <v>1959.3426844543342</v>
      </c>
      <c r="K277" s="4"/>
      <c r="L277" s="2">
        <f t="shared" si="22"/>
        <v>1959.3426844543342</v>
      </c>
      <c r="N277" s="4"/>
      <c r="O277" s="4"/>
      <c r="P277" s="4"/>
      <c r="Q277" s="4"/>
      <c r="R277" s="4"/>
      <c r="S277" s="4"/>
      <c r="AA277" s="4"/>
      <c r="AD277" s="2">
        <f t="shared" si="23"/>
        <v>0</v>
      </c>
    </row>
    <row r="278" spans="1:30" x14ac:dyDescent="0.25">
      <c r="A278" s="10">
        <f t="shared" si="21"/>
        <v>41057</v>
      </c>
      <c r="F278" s="3">
        <f t="shared" si="24"/>
        <v>29422.55835402205</v>
      </c>
      <c r="H278" s="2">
        <f>SUM(X$258:X$272)*0.83</f>
        <v>830</v>
      </c>
      <c r="K278" s="4"/>
      <c r="L278" s="2">
        <f t="shared" si="22"/>
        <v>830</v>
      </c>
      <c r="N278" s="4"/>
      <c r="O278" s="4"/>
      <c r="P278" s="4"/>
      <c r="Q278" s="4"/>
      <c r="R278" s="4"/>
      <c r="S278" s="4"/>
      <c r="Y278" s="2">
        <v>540</v>
      </c>
      <c r="Z278" s="2">
        <v>20</v>
      </c>
      <c r="AA278" s="4"/>
      <c r="AD278" s="2">
        <f t="shared" si="23"/>
        <v>560</v>
      </c>
    </row>
    <row r="279" spans="1:30" x14ac:dyDescent="0.25">
      <c r="A279" s="10">
        <f t="shared" si="21"/>
        <v>41058</v>
      </c>
      <c r="F279" s="3">
        <f t="shared" si="24"/>
        <v>29692.55835402205</v>
      </c>
      <c r="K279" s="4"/>
      <c r="L279" s="2">
        <f t="shared" si="22"/>
        <v>0</v>
      </c>
      <c r="N279" s="4"/>
      <c r="O279" s="4"/>
      <c r="P279" s="4"/>
      <c r="Q279" s="4"/>
      <c r="R279" s="4"/>
      <c r="S279" s="4"/>
      <c r="Y279" s="2">
        <v>540</v>
      </c>
      <c r="Z279" s="2">
        <v>20</v>
      </c>
      <c r="AA279" s="4"/>
      <c r="AD279" s="2">
        <f t="shared" si="23"/>
        <v>560</v>
      </c>
    </row>
    <row r="280" spans="1:30" x14ac:dyDescent="0.25">
      <c r="A280" s="10">
        <f t="shared" si="21"/>
        <v>41059</v>
      </c>
      <c r="F280" s="3">
        <f t="shared" si="24"/>
        <v>29132.55835402205</v>
      </c>
      <c r="K280" s="2">
        <v>780</v>
      </c>
      <c r="L280" s="2">
        <f t="shared" si="22"/>
        <v>780</v>
      </c>
      <c r="N280" s="2">
        <v>23812.944910894068</v>
      </c>
      <c r="O280" s="11">
        <v>2451.1744398598366</v>
      </c>
      <c r="P280" s="2">
        <v>0</v>
      </c>
      <c r="Q280" s="4"/>
      <c r="R280" s="2">
        <v>-2167</v>
      </c>
      <c r="S280" s="2">
        <v>2167</v>
      </c>
      <c r="Y280" s="2">
        <v>540</v>
      </c>
      <c r="Z280" s="2">
        <v>20</v>
      </c>
      <c r="AA280" s="2">
        <v>1110.653836691969</v>
      </c>
      <c r="AB280" s="2">
        <v>1250</v>
      </c>
      <c r="AD280" s="2">
        <f t="shared" si="23"/>
        <v>29184.773187445877</v>
      </c>
    </row>
    <row r="281" spans="1:30" x14ac:dyDescent="0.25">
      <c r="A281" s="10">
        <f t="shared" si="21"/>
        <v>41060</v>
      </c>
      <c r="F281" s="3">
        <f t="shared" si="24"/>
        <v>727.78516657617365</v>
      </c>
      <c r="K281" s="4"/>
      <c r="L281" s="2">
        <f t="shared" si="22"/>
        <v>0</v>
      </c>
      <c r="N281" s="4"/>
      <c r="O281" s="4"/>
      <c r="P281" s="4"/>
      <c r="Q281" s="4"/>
      <c r="R281" s="4"/>
      <c r="S281" s="4"/>
      <c r="T281" s="2">
        <v>18923</v>
      </c>
      <c r="Y281" s="2">
        <v>540</v>
      </c>
      <c r="Z281" s="2">
        <v>20</v>
      </c>
      <c r="AA281" s="4"/>
      <c r="AD281" s="2">
        <f t="shared" si="23"/>
        <v>19483</v>
      </c>
    </row>
    <row r="282" spans="1:30" x14ac:dyDescent="0.25">
      <c r="A282" s="10">
        <f t="shared" si="21"/>
        <v>41061</v>
      </c>
      <c r="F282" s="3">
        <f t="shared" si="24"/>
        <v>-18755.214833423826</v>
      </c>
      <c r="J282" s="2">
        <v>1200</v>
      </c>
      <c r="K282" s="4"/>
      <c r="L282" s="2">
        <f t="shared" si="22"/>
        <v>1200</v>
      </c>
      <c r="N282" s="4"/>
      <c r="O282" s="4"/>
      <c r="P282" s="4"/>
      <c r="Q282" s="4"/>
      <c r="R282" s="4"/>
      <c r="S282" s="4"/>
      <c r="X282" s="2">
        <v>500</v>
      </c>
      <c r="Y282" s="2">
        <v>540</v>
      </c>
      <c r="Z282" s="2">
        <v>20</v>
      </c>
      <c r="AA282" s="4"/>
      <c r="AC282" s="2">
        <v>545</v>
      </c>
      <c r="AD282" s="2">
        <f t="shared" si="23"/>
        <v>1605</v>
      </c>
    </row>
    <row r="283" spans="1:30" x14ac:dyDescent="0.25">
      <c r="A283" s="10">
        <f t="shared" si="21"/>
        <v>41062</v>
      </c>
      <c r="F283" s="3">
        <f t="shared" si="24"/>
        <v>-19160.214833423826</v>
      </c>
      <c r="L283" s="2">
        <f t="shared" si="22"/>
        <v>0</v>
      </c>
      <c r="Q283" s="2">
        <v>9100</v>
      </c>
      <c r="AD283" s="2">
        <f t="shared" si="23"/>
        <v>9100</v>
      </c>
    </row>
    <row r="284" spans="1:30" x14ac:dyDescent="0.25">
      <c r="A284" s="10">
        <f t="shared" si="21"/>
        <v>41063</v>
      </c>
      <c r="F284" s="3">
        <f t="shared" si="24"/>
        <v>-28260.214833423826</v>
      </c>
      <c r="K284" s="4"/>
      <c r="L284" s="2">
        <f t="shared" si="22"/>
        <v>0</v>
      </c>
      <c r="N284" s="4"/>
      <c r="O284" s="4"/>
      <c r="P284" s="4"/>
      <c r="Q284" s="4"/>
      <c r="R284" s="4"/>
      <c r="S284" s="4"/>
      <c r="AA284" s="4"/>
      <c r="AD284" s="2">
        <f t="shared" si="23"/>
        <v>0</v>
      </c>
    </row>
    <row r="285" spans="1:30" x14ac:dyDescent="0.25">
      <c r="A285" s="10">
        <f t="shared" si="21"/>
        <v>41064</v>
      </c>
      <c r="F285" s="3">
        <f t="shared" si="24"/>
        <v>-28260.214833423826</v>
      </c>
      <c r="K285" s="4"/>
      <c r="L285" s="2">
        <f t="shared" si="22"/>
        <v>0</v>
      </c>
      <c r="N285" s="4"/>
      <c r="O285" s="4"/>
      <c r="P285" s="4"/>
      <c r="Q285" s="4"/>
      <c r="R285" s="4"/>
      <c r="S285" s="4"/>
      <c r="Y285" s="2">
        <v>540</v>
      </c>
      <c r="Z285" s="2">
        <v>20</v>
      </c>
      <c r="AA285" s="4"/>
      <c r="AD285" s="2">
        <f t="shared" si="23"/>
        <v>560</v>
      </c>
    </row>
    <row r="286" spans="1:30" x14ac:dyDescent="0.25">
      <c r="A286" s="10">
        <f t="shared" si="21"/>
        <v>41065</v>
      </c>
      <c r="F286" s="3">
        <f t="shared" si="24"/>
        <v>-28820.214833423826</v>
      </c>
      <c r="I286" s="2">
        <v>38431</v>
      </c>
      <c r="K286" s="4"/>
      <c r="L286" s="2">
        <f t="shared" si="22"/>
        <v>38431</v>
      </c>
      <c r="N286" s="4"/>
      <c r="O286" s="4"/>
      <c r="P286" s="4"/>
      <c r="Q286" s="4"/>
      <c r="R286" s="4"/>
      <c r="S286" s="4"/>
      <c r="U286" s="2">
        <v>4258</v>
      </c>
      <c r="Y286" s="2">
        <v>540</v>
      </c>
      <c r="Z286" s="2">
        <v>20</v>
      </c>
      <c r="AA286" s="4"/>
      <c r="AD286" s="2">
        <f t="shared" si="23"/>
        <v>4818</v>
      </c>
    </row>
    <row r="287" spans="1:30" x14ac:dyDescent="0.25">
      <c r="A287" s="10">
        <f t="shared" si="21"/>
        <v>41066</v>
      </c>
      <c r="F287" s="3">
        <f t="shared" si="24"/>
        <v>4792.7851665761737</v>
      </c>
      <c r="K287" s="4"/>
      <c r="L287" s="2">
        <f t="shared" si="22"/>
        <v>0</v>
      </c>
      <c r="N287" s="4"/>
      <c r="O287" s="4"/>
      <c r="P287" s="4"/>
      <c r="Q287" s="4"/>
      <c r="R287" s="4"/>
      <c r="S287" s="4"/>
      <c r="W287" s="2">
        <v>1200</v>
      </c>
      <c r="Y287" s="2">
        <v>540</v>
      </c>
      <c r="Z287" s="2">
        <v>1220</v>
      </c>
      <c r="AA287" s="4"/>
      <c r="AD287" s="2">
        <f t="shared" si="23"/>
        <v>2960</v>
      </c>
    </row>
    <row r="288" spans="1:30" x14ac:dyDescent="0.25">
      <c r="A288" s="10">
        <f t="shared" si="21"/>
        <v>41067</v>
      </c>
      <c r="F288" s="3">
        <f t="shared" si="24"/>
        <v>1832.7851665761737</v>
      </c>
      <c r="K288" s="4"/>
      <c r="L288" s="2">
        <f t="shared" si="22"/>
        <v>0</v>
      </c>
      <c r="N288" s="4"/>
      <c r="O288" s="4"/>
      <c r="P288" s="4"/>
      <c r="Q288" s="4"/>
      <c r="R288" s="4"/>
      <c r="S288" s="4"/>
      <c r="Y288" s="2">
        <v>540</v>
      </c>
      <c r="Z288" s="2">
        <v>20</v>
      </c>
      <c r="AA288" s="4"/>
      <c r="AD288" s="2">
        <f t="shared" si="23"/>
        <v>560</v>
      </c>
    </row>
    <row r="289" spans="1:30" x14ac:dyDescent="0.25">
      <c r="A289" s="10">
        <f t="shared" si="21"/>
        <v>41068</v>
      </c>
      <c r="F289" s="3">
        <f t="shared" si="24"/>
        <v>1272.7851665761737</v>
      </c>
      <c r="J289" s="2">
        <v>1200</v>
      </c>
      <c r="K289" s="4"/>
      <c r="L289" s="2">
        <f t="shared" si="22"/>
        <v>1200</v>
      </c>
      <c r="N289" s="4"/>
      <c r="O289" s="4"/>
      <c r="P289" s="4"/>
      <c r="Q289" s="4"/>
      <c r="R289" s="4"/>
      <c r="S289" s="4"/>
      <c r="X289" s="2">
        <v>500</v>
      </c>
      <c r="Y289" s="2">
        <v>540</v>
      </c>
      <c r="Z289" s="2">
        <v>20</v>
      </c>
      <c r="AA289" s="4"/>
      <c r="AC289" s="2">
        <v>545</v>
      </c>
      <c r="AD289" s="2">
        <f t="shared" si="23"/>
        <v>1605</v>
      </c>
    </row>
    <row r="290" spans="1:30" x14ac:dyDescent="0.25">
      <c r="A290" s="10">
        <f t="shared" si="21"/>
        <v>41069</v>
      </c>
      <c r="F290" s="3">
        <f t="shared" si="24"/>
        <v>867.78516657617365</v>
      </c>
      <c r="K290" s="4"/>
      <c r="L290" s="2">
        <f t="shared" si="22"/>
        <v>0</v>
      </c>
      <c r="N290" s="4"/>
      <c r="O290" s="4"/>
      <c r="P290" s="4"/>
      <c r="Q290" s="4"/>
      <c r="R290" s="4"/>
      <c r="S290" s="4"/>
      <c r="AA290" s="4"/>
      <c r="AD290" s="2">
        <f t="shared" si="23"/>
        <v>0</v>
      </c>
    </row>
    <row r="291" spans="1:30" x14ac:dyDescent="0.25">
      <c r="A291" s="10">
        <f t="shared" si="21"/>
        <v>41070</v>
      </c>
      <c r="F291" s="3">
        <f t="shared" si="24"/>
        <v>867.78516657617365</v>
      </c>
      <c r="K291" s="4"/>
      <c r="L291" s="2">
        <f t="shared" si="22"/>
        <v>0</v>
      </c>
      <c r="N291" s="4"/>
      <c r="O291" s="4"/>
      <c r="P291" s="4"/>
      <c r="Q291" s="4"/>
      <c r="R291" s="4"/>
      <c r="S291" s="4"/>
      <c r="AA291" s="4"/>
      <c r="AD291" s="2">
        <f t="shared" si="23"/>
        <v>0</v>
      </c>
    </row>
    <row r="292" spans="1:30" x14ac:dyDescent="0.25">
      <c r="A292" s="10">
        <f t="shared" si="21"/>
        <v>41071</v>
      </c>
      <c r="F292" s="3">
        <f t="shared" si="24"/>
        <v>867.78516657617365</v>
      </c>
      <c r="K292" s="4"/>
      <c r="L292" s="2">
        <f t="shared" si="22"/>
        <v>0</v>
      </c>
      <c r="N292" s="4"/>
      <c r="O292" s="4"/>
      <c r="P292" s="4"/>
      <c r="Q292" s="4"/>
      <c r="R292" s="4"/>
      <c r="S292" s="4"/>
      <c r="Y292" s="2">
        <v>540</v>
      </c>
      <c r="Z292" s="2">
        <v>20</v>
      </c>
      <c r="AA292" s="4"/>
      <c r="AD292" s="2">
        <f t="shared" si="23"/>
        <v>560</v>
      </c>
    </row>
    <row r="293" spans="1:30" x14ac:dyDescent="0.25">
      <c r="A293" s="10">
        <f t="shared" si="21"/>
        <v>41072</v>
      </c>
      <c r="F293" s="3">
        <f t="shared" si="24"/>
        <v>307.78516657617365</v>
      </c>
      <c r="H293" s="11">
        <v>21824.18330098673</v>
      </c>
      <c r="K293" s="4"/>
      <c r="L293" s="2">
        <f t="shared" si="22"/>
        <v>21824.18330098673</v>
      </c>
      <c r="N293" s="4"/>
      <c r="O293" s="4"/>
      <c r="P293" s="4"/>
      <c r="Q293" s="4"/>
      <c r="R293" s="4"/>
      <c r="S293" s="4"/>
      <c r="Y293" s="2">
        <v>540</v>
      </c>
      <c r="Z293" s="2">
        <v>20</v>
      </c>
      <c r="AA293" s="4"/>
      <c r="AD293" s="2">
        <f t="shared" si="23"/>
        <v>560</v>
      </c>
    </row>
    <row r="294" spans="1:30" x14ac:dyDescent="0.25">
      <c r="A294" s="10">
        <f t="shared" si="21"/>
        <v>41073</v>
      </c>
      <c r="F294" s="3">
        <f t="shared" si="24"/>
        <v>21571.968467562903</v>
      </c>
      <c r="H294" s="2">
        <f>+S280*0.83</f>
        <v>1798.61</v>
      </c>
      <c r="K294" s="4"/>
      <c r="L294" s="2">
        <f t="shared" si="22"/>
        <v>1798.61</v>
      </c>
      <c r="N294" s="4"/>
      <c r="O294" s="4"/>
      <c r="P294" s="4"/>
      <c r="Q294" s="4"/>
      <c r="R294" s="4"/>
      <c r="S294" s="4"/>
      <c r="Y294" s="2">
        <v>540</v>
      </c>
      <c r="Z294" s="2">
        <v>20</v>
      </c>
      <c r="AA294" s="4"/>
      <c r="AD294" s="2">
        <f t="shared" si="23"/>
        <v>560</v>
      </c>
    </row>
    <row r="295" spans="1:30" x14ac:dyDescent="0.25">
      <c r="A295" s="10">
        <f t="shared" si="21"/>
        <v>41074</v>
      </c>
      <c r="F295" s="3">
        <f t="shared" si="24"/>
        <v>22810.578467562904</v>
      </c>
      <c r="H295" s="2">
        <f>+AA280*0.83+AB280*0.83</f>
        <v>1959.3426844543342</v>
      </c>
      <c r="K295" s="4"/>
      <c r="L295" s="2">
        <f t="shared" si="22"/>
        <v>1959.3426844543342</v>
      </c>
      <c r="N295" s="4"/>
      <c r="O295" s="4"/>
      <c r="P295" s="4"/>
      <c r="Q295" s="4"/>
      <c r="R295" s="4"/>
      <c r="S295" s="4"/>
      <c r="Y295" s="2">
        <v>540</v>
      </c>
      <c r="Z295" s="2">
        <v>20</v>
      </c>
      <c r="AA295" s="4"/>
      <c r="AD295" s="2">
        <f t="shared" si="23"/>
        <v>560</v>
      </c>
    </row>
    <row r="296" spans="1:30" x14ac:dyDescent="0.25">
      <c r="A296" s="10">
        <f t="shared" si="21"/>
        <v>41075</v>
      </c>
      <c r="F296" s="3">
        <f t="shared" si="24"/>
        <v>24209.921152017239</v>
      </c>
      <c r="H296" s="2">
        <f>+T281*0.762</f>
        <v>14419.326000000001</v>
      </c>
      <c r="J296" s="2">
        <v>1200</v>
      </c>
      <c r="K296" s="4"/>
      <c r="L296" s="2">
        <f t="shared" si="22"/>
        <v>15619.326000000001</v>
      </c>
      <c r="N296" s="4"/>
      <c r="O296" s="4"/>
      <c r="P296" s="4"/>
      <c r="Q296" s="4"/>
      <c r="R296" s="4"/>
      <c r="S296" s="4"/>
      <c r="X296" s="2">
        <v>500</v>
      </c>
      <c r="Y296" s="2">
        <v>540</v>
      </c>
      <c r="Z296" s="2">
        <v>20</v>
      </c>
      <c r="AA296" s="4"/>
      <c r="AC296" s="2">
        <v>545</v>
      </c>
      <c r="AD296" s="2">
        <f t="shared" si="23"/>
        <v>1605</v>
      </c>
    </row>
    <row r="297" spans="1:30" x14ac:dyDescent="0.25">
      <c r="A297" s="10">
        <f t="shared" si="21"/>
        <v>41076</v>
      </c>
      <c r="F297" s="3">
        <f t="shared" si="24"/>
        <v>38224.24715201724</v>
      </c>
      <c r="H297" s="2">
        <f>SUM(X$273:X$287)*0.83</f>
        <v>830</v>
      </c>
      <c r="K297" s="2">
        <v>780</v>
      </c>
      <c r="L297" s="2">
        <f t="shared" si="22"/>
        <v>1610</v>
      </c>
      <c r="N297" s="2">
        <v>18606.486471759541</v>
      </c>
      <c r="O297" s="11">
        <v>2443.5962440265034</v>
      </c>
      <c r="P297" s="2">
        <v>0</v>
      </c>
      <c r="Q297" s="4"/>
      <c r="R297" s="2">
        <v>-2167</v>
      </c>
      <c r="S297" s="2">
        <v>2167</v>
      </c>
      <c r="AA297" s="2">
        <v>1110.653836691969</v>
      </c>
      <c r="AB297" s="2">
        <v>1250</v>
      </c>
      <c r="AD297" s="2">
        <f t="shared" si="23"/>
        <v>23410.736552478014</v>
      </c>
    </row>
    <row r="298" spans="1:30" x14ac:dyDescent="0.25">
      <c r="A298" s="10">
        <f t="shared" si="21"/>
        <v>41077</v>
      </c>
      <c r="F298" s="3">
        <f t="shared" si="24"/>
        <v>16423.510599539226</v>
      </c>
      <c r="L298" s="2">
        <f t="shared" si="22"/>
        <v>0</v>
      </c>
      <c r="Q298" s="2">
        <v>9100</v>
      </c>
      <c r="AD298" s="2">
        <f t="shared" si="23"/>
        <v>9100</v>
      </c>
    </row>
    <row r="299" spans="1:30" x14ac:dyDescent="0.25">
      <c r="A299" s="10">
        <f t="shared" si="21"/>
        <v>41078</v>
      </c>
      <c r="F299" s="3">
        <f t="shared" si="24"/>
        <v>7323.510599539226</v>
      </c>
      <c r="K299" s="4"/>
      <c r="L299" s="2">
        <f t="shared" si="22"/>
        <v>0</v>
      </c>
      <c r="N299" s="4"/>
      <c r="O299" s="4"/>
      <c r="P299" s="4"/>
      <c r="Q299" s="4"/>
      <c r="R299" s="4"/>
      <c r="S299" s="4"/>
      <c r="Y299" s="2">
        <v>540</v>
      </c>
      <c r="Z299" s="2">
        <v>720</v>
      </c>
      <c r="AA299" s="4"/>
      <c r="AD299" s="2">
        <f t="shared" si="23"/>
        <v>1260</v>
      </c>
    </row>
    <row r="300" spans="1:30" x14ac:dyDescent="0.25">
      <c r="A300" s="10">
        <f t="shared" si="21"/>
        <v>41079</v>
      </c>
      <c r="F300" s="3">
        <f t="shared" si="24"/>
        <v>6063.510599539226</v>
      </c>
      <c r="K300" s="4"/>
      <c r="L300" s="2">
        <f t="shared" si="22"/>
        <v>0</v>
      </c>
      <c r="N300" s="4"/>
      <c r="O300" s="4"/>
      <c r="P300" s="4"/>
      <c r="Q300" s="4"/>
      <c r="R300" s="4"/>
      <c r="S300" s="4"/>
      <c r="Y300" s="2">
        <v>540</v>
      </c>
      <c r="Z300" s="2">
        <v>20</v>
      </c>
      <c r="AA300" s="4"/>
      <c r="AD300" s="2">
        <f t="shared" si="23"/>
        <v>560</v>
      </c>
    </row>
    <row r="301" spans="1:30" x14ac:dyDescent="0.25">
      <c r="A301" s="10">
        <f t="shared" si="21"/>
        <v>41080</v>
      </c>
      <c r="F301" s="3">
        <f t="shared" si="24"/>
        <v>5503.510599539226</v>
      </c>
      <c r="K301" s="4"/>
      <c r="L301" s="2">
        <f t="shared" si="22"/>
        <v>0</v>
      </c>
      <c r="N301" s="4"/>
      <c r="O301" s="4"/>
      <c r="P301" s="4"/>
      <c r="Q301" s="4"/>
      <c r="R301" s="4"/>
      <c r="S301" s="4"/>
      <c r="Y301" s="2">
        <v>540</v>
      </c>
      <c r="Z301" s="2">
        <v>20</v>
      </c>
      <c r="AA301" s="4"/>
      <c r="AD301" s="2">
        <f t="shared" si="23"/>
        <v>560</v>
      </c>
    </row>
    <row r="302" spans="1:30" x14ac:dyDescent="0.25">
      <c r="A302" s="10">
        <f t="shared" si="21"/>
        <v>41081</v>
      </c>
      <c r="F302" s="3">
        <f t="shared" si="24"/>
        <v>4943.510599539226</v>
      </c>
      <c r="K302" s="4"/>
      <c r="L302" s="2">
        <f t="shared" si="22"/>
        <v>0</v>
      </c>
      <c r="N302" s="4"/>
      <c r="O302" s="4"/>
      <c r="P302" s="4"/>
      <c r="Q302" s="4"/>
      <c r="R302" s="4"/>
      <c r="S302" s="4"/>
      <c r="Y302" s="2">
        <v>540</v>
      </c>
      <c r="Z302" s="2">
        <v>20</v>
      </c>
      <c r="AA302" s="4"/>
      <c r="AD302" s="2">
        <f t="shared" si="23"/>
        <v>560</v>
      </c>
    </row>
    <row r="303" spans="1:30" x14ac:dyDescent="0.25">
      <c r="A303" s="10">
        <f t="shared" si="21"/>
        <v>41082</v>
      </c>
      <c r="F303" s="3">
        <f t="shared" si="24"/>
        <v>4383.510599539226</v>
      </c>
      <c r="J303" s="2">
        <v>1200</v>
      </c>
      <c r="K303" s="4"/>
      <c r="L303" s="2">
        <f t="shared" si="22"/>
        <v>1200</v>
      </c>
      <c r="N303" s="4"/>
      <c r="O303" s="4"/>
      <c r="P303" s="4"/>
      <c r="Q303" s="4"/>
      <c r="R303" s="4"/>
      <c r="S303" s="4"/>
      <c r="X303" s="2">
        <v>500</v>
      </c>
      <c r="Y303" s="2">
        <v>540</v>
      </c>
      <c r="Z303" s="2">
        <v>20</v>
      </c>
      <c r="AA303" s="4"/>
      <c r="AC303" s="2">
        <v>545</v>
      </c>
      <c r="AD303" s="2">
        <f t="shared" si="23"/>
        <v>1605</v>
      </c>
    </row>
    <row r="304" spans="1:30" x14ac:dyDescent="0.25">
      <c r="A304" s="10">
        <f t="shared" si="21"/>
        <v>41083</v>
      </c>
      <c r="F304" s="3">
        <f t="shared" si="24"/>
        <v>3978.510599539226</v>
      </c>
      <c r="K304" s="4"/>
      <c r="L304" s="2">
        <f t="shared" si="22"/>
        <v>0</v>
      </c>
      <c r="N304" s="4"/>
      <c r="O304" s="4"/>
      <c r="P304" s="4"/>
      <c r="Q304" s="4"/>
      <c r="R304" s="4"/>
      <c r="S304" s="4"/>
      <c r="AA304" s="4"/>
      <c r="AD304" s="2">
        <f t="shared" si="23"/>
        <v>0</v>
      </c>
    </row>
    <row r="305" spans="1:30" x14ac:dyDescent="0.25">
      <c r="A305" s="10">
        <f t="shared" si="21"/>
        <v>41084</v>
      </c>
      <c r="F305" s="3">
        <f t="shared" si="24"/>
        <v>3978.510599539226</v>
      </c>
      <c r="K305" s="4"/>
      <c r="L305" s="2">
        <f t="shared" si="22"/>
        <v>0</v>
      </c>
      <c r="N305" s="4"/>
      <c r="O305" s="4"/>
      <c r="P305" s="4"/>
      <c r="Q305" s="4"/>
      <c r="R305" s="4"/>
      <c r="S305" s="4"/>
      <c r="AA305" s="4"/>
      <c r="AD305" s="2">
        <f t="shared" si="23"/>
        <v>0</v>
      </c>
    </row>
    <row r="306" spans="1:30" x14ac:dyDescent="0.25">
      <c r="A306" s="10">
        <f t="shared" si="21"/>
        <v>41085</v>
      </c>
      <c r="F306" s="3">
        <f t="shared" si="24"/>
        <v>3978.510599539226</v>
      </c>
      <c r="H306" s="11">
        <v>17640.893658964167</v>
      </c>
      <c r="K306" s="4"/>
      <c r="L306" s="2">
        <f t="shared" si="22"/>
        <v>17640.893658964167</v>
      </c>
      <c r="N306" s="4"/>
      <c r="O306" s="4"/>
      <c r="P306" s="4"/>
      <c r="Q306" s="4"/>
      <c r="R306" s="4"/>
      <c r="S306" s="4"/>
      <c r="Y306" s="2">
        <v>540</v>
      </c>
      <c r="Z306" s="2">
        <v>20</v>
      </c>
      <c r="AA306" s="4"/>
      <c r="AD306" s="2">
        <f t="shared" si="23"/>
        <v>560</v>
      </c>
    </row>
    <row r="307" spans="1:30" x14ac:dyDescent="0.25">
      <c r="A307" s="10">
        <f t="shared" si="21"/>
        <v>41086</v>
      </c>
      <c r="F307" s="3">
        <f t="shared" si="24"/>
        <v>21059.404258503393</v>
      </c>
      <c r="H307" s="2">
        <f>+S297*0.83</f>
        <v>1798.61</v>
      </c>
      <c r="K307" s="4"/>
      <c r="L307" s="2">
        <f t="shared" si="22"/>
        <v>1798.61</v>
      </c>
      <c r="N307" s="4"/>
      <c r="O307" s="4"/>
      <c r="P307" s="4"/>
      <c r="Q307" s="4"/>
      <c r="R307" s="4"/>
      <c r="S307" s="4"/>
      <c r="Y307" s="2">
        <v>540</v>
      </c>
      <c r="Z307" s="2">
        <v>20</v>
      </c>
      <c r="AA307" s="4"/>
      <c r="AD307" s="2">
        <f t="shared" si="23"/>
        <v>560</v>
      </c>
    </row>
    <row r="308" spans="1:30" x14ac:dyDescent="0.25">
      <c r="A308" s="10">
        <f t="shared" si="21"/>
        <v>41087</v>
      </c>
      <c r="F308" s="3">
        <f t="shared" si="24"/>
        <v>22298.014258503394</v>
      </c>
      <c r="H308" s="2">
        <f>+AA297*0.83+AB297*0.83</f>
        <v>1959.3426844543342</v>
      </c>
      <c r="K308" s="4"/>
      <c r="L308" s="2">
        <f t="shared" si="22"/>
        <v>1959.3426844543342</v>
      </c>
      <c r="N308" s="4"/>
      <c r="O308" s="4"/>
      <c r="P308" s="4"/>
      <c r="Q308" s="4"/>
      <c r="R308" s="4"/>
      <c r="S308" s="4"/>
      <c r="Y308" s="2">
        <v>540</v>
      </c>
      <c r="Z308" s="2">
        <v>20</v>
      </c>
      <c r="AA308" s="4"/>
      <c r="AD308" s="2">
        <f t="shared" si="23"/>
        <v>560</v>
      </c>
    </row>
    <row r="309" spans="1:30" x14ac:dyDescent="0.25">
      <c r="A309" s="10">
        <f t="shared" si="21"/>
        <v>41088</v>
      </c>
      <c r="F309" s="3">
        <f t="shared" si="24"/>
        <v>23697.356942957729</v>
      </c>
      <c r="H309" s="2">
        <f>SUM(X$288:X$302)*0.83</f>
        <v>830</v>
      </c>
      <c r="K309" s="4"/>
      <c r="L309" s="2">
        <f t="shared" si="22"/>
        <v>830</v>
      </c>
      <c r="N309" s="4"/>
      <c r="O309" s="4"/>
      <c r="P309" s="4"/>
      <c r="Q309" s="4"/>
      <c r="R309" s="4"/>
      <c r="S309" s="4"/>
      <c r="Y309" s="2">
        <v>540</v>
      </c>
      <c r="Z309" s="2">
        <v>20</v>
      </c>
      <c r="AA309" s="4"/>
      <c r="AD309" s="2">
        <f t="shared" si="23"/>
        <v>560</v>
      </c>
    </row>
    <row r="310" spans="1:30" x14ac:dyDescent="0.25">
      <c r="A310" s="10">
        <f t="shared" si="21"/>
        <v>41089</v>
      </c>
      <c r="F310" s="3">
        <f t="shared" si="24"/>
        <v>23967.356942957729</v>
      </c>
      <c r="J310" s="2">
        <v>1200</v>
      </c>
      <c r="K310" s="4"/>
      <c r="L310" s="2">
        <f t="shared" si="22"/>
        <v>1200</v>
      </c>
      <c r="N310" s="4"/>
      <c r="O310" s="4"/>
      <c r="P310" s="4"/>
      <c r="Q310" s="4"/>
      <c r="R310" s="4"/>
      <c r="S310" s="4"/>
      <c r="X310" s="2">
        <v>500</v>
      </c>
      <c r="Y310" s="2">
        <v>540</v>
      </c>
      <c r="Z310" s="2">
        <v>20</v>
      </c>
      <c r="AA310" s="4"/>
      <c r="AC310" s="2">
        <v>545</v>
      </c>
      <c r="AD310" s="2">
        <f t="shared" si="23"/>
        <v>1605</v>
      </c>
    </row>
    <row r="311" spans="1:30" x14ac:dyDescent="0.25">
      <c r="A311" s="10">
        <f t="shared" si="21"/>
        <v>41090</v>
      </c>
      <c r="F311" s="3">
        <f t="shared" si="24"/>
        <v>23562.356942957729</v>
      </c>
      <c r="K311" s="2">
        <v>780</v>
      </c>
      <c r="L311" s="2">
        <f t="shared" si="22"/>
        <v>780</v>
      </c>
      <c r="N311" s="2">
        <v>18606.486471759541</v>
      </c>
      <c r="O311" s="11">
        <v>2443.5962440265034</v>
      </c>
      <c r="P311" s="2">
        <v>0</v>
      </c>
      <c r="Q311" s="4"/>
      <c r="R311" s="2">
        <v>-2167</v>
      </c>
      <c r="S311" s="2">
        <v>2167</v>
      </c>
      <c r="T311" s="2">
        <v>3501</v>
      </c>
      <c r="V311" s="2">
        <v>9500</v>
      </c>
      <c r="AA311" s="2">
        <v>1110.653836691969</v>
      </c>
      <c r="AB311" s="2">
        <v>1250</v>
      </c>
      <c r="AD311" s="2">
        <f t="shared" si="23"/>
        <v>36411.736552478018</v>
      </c>
    </row>
    <row r="312" spans="1:30" x14ac:dyDescent="0.25">
      <c r="A312" s="10">
        <f t="shared" si="21"/>
        <v>41091</v>
      </c>
      <c r="F312" s="3">
        <f t="shared" si="24"/>
        <v>-12069.379609520289</v>
      </c>
      <c r="K312" s="4"/>
      <c r="L312" s="2">
        <f t="shared" si="22"/>
        <v>0</v>
      </c>
      <c r="N312" s="4"/>
      <c r="O312" s="4"/>
      <c r="P312" s="4"/>
      <c r="Q312" s="4"/>
      <c r="R312" s="4"/>
      <c r="S312" s="4"/>
      <c r="AA312" s="4"/>
      <c r="AD312" s="2">
        <f t="shared" si="23"/>
        <v>0</v>
      </c>
    </row>
    <row r="313" spans="1:30" x14ac:dyDescent="0.25">
      <c r="A313" s="10">
        <f t="shared" si="21"/>
        <v>41092</v>
      </c>
      <c r="F313" s="3">
        <f t="shared" si="24"/>
        <v>-12069.379609520289</v>
      </c>
      <c r="L313" s="2">
        <f t="shared" si="22"/>
        <v>0</v>
      </c>
      <c r="Q313" s="2">
        <v>9100</v>
      </c>
      <c r="Y313" s="2">
        <v>540</v>
      </c>
      <c r="Z313" s="2">
        <v>20</v>
      </c>
      <c r="AD313" s="2">
        <f t="shared" si="23"/>
        <v>9660</v>
      </c>
    </row>
    <row r="314" spans="1:30" x14ac:dyDescent="0.25">
      <c r="A314" s="10">
        <f t="shared" si="21"/>
        <v>41093</v>
      </c>
      <c r="F314" s="3">
        <f t="shared" si="24"/>
        <v>-21729.379609520289</v>
      </c>
      <c r="K314" s="4"/>
      <c r="L314" s="2">
        <f t="shared" si="22"/>
        <v>0</v>
      </c>
      <c r="N314" s="4"/>
      <c r="O314" s="4"/>
      <c r="P314" s="4"/>
      <c r="Q314" s="4"/>
      <c r="R314" s="4"/>
      <c r="S314" s="4"/>
      <c r="Y314" s="2">
        <v>540</v>
      </c>
      <c r="Z314" s="2">
        <v>20</v>
      </c>
      <c r="AA314" s="4"/>
      <c r="AD314" s="2">
        <f t="shared" si="23"/>
        <v>560</v>
      </c>
    </row>
    <row r="315" spans="1:30" x14ac:dyDescent="0.25">
      <c r="A315" s="10">
        <f t="shared" si="21"/>
        <v>41094</v>
      </c>
      <c r="F315" s="3">
        <f t="shared" si="24"/>
        <v>-22289.379609520289</v>
      </c>
      <c r="K315" s="4"/>
      <c r="L315" s="2">
        <f t="shared" si="22"/>
        <v>0</v>
      </c>
      <c r="N315" s="4"/>
      <c r="O315" s="4"/>
      <c r="P315" s="4"/>
      <c r="Q315" s="4"/>
      <c r="R315" s="4"/>
      <c r="S315" s="4"/>
      <c r="Y315" s="2">
        <v>540</v>
      </c>
      <c r="Z315" s="2">
        <v>20</v>
      </c>
      <c r="AA315" s="4"/>
      <c r="AD315" s="2">
        <f t="shared" si="23"/>
        <v>560</v>
      </c>
    </row>
    <row r="316" spans="1:30" x14ac:dyDescent="0.25">
      <c r="A316" s="10">
        <f t="shared" si="21"/>
        <v>41095</v>
      </c>
      <c r="F316" s="3">
        <f t="shared" si="24"/>
        <v>-22849.379609520289</v>
      </c>
      <c r="I316" s="2">
        <v>39473</v>
      </c>
      <c r="K316" s="4"/>
      <c r="L316" s="2">
        <f t="shared" si="22"/>
        <v>39473</v>
      </c>
      <c r="N316" s="4"/>
      <c r="O316" s="4"/>
      <c r="P316" s="4"/>
      <c r="Q316" s="4"/>
      <c r="R316" s="4"/>
      <c r="S316" s="4"/>
      <c r="U316" s="2">
        <v>4258</v>
      </c>
      <c r="Y316" s="2">
        <v>540</v>
      </c>
      <c r="Z316" s="2">
        <v>20</v>
      </c>
      <c r="AA316" s="4"/>
      <c r="AD316" s="2">
        <f t="shared" si="23"/>
        <v>4818</v>
      </c>
    </row>
    <row r="317" spans="1:30" x14ac:dyDescent="0.25">
      <c r="A317" s="10">
        <f t="shared" si="21"/>
        <v>41096</v>
      </c>
      <c r="F317" s="3">
        <f t="shared" si="24"/>
        <v>11805.620390479711</v>
      </c>
      <c r="J317" s="2">
        <v>1200</v>
      </c>
      <c r="K317" s="4"/>
      <c r="L317" s="2">
        <f t="shared" si="22"/>
        <v>1200</v>
      </c>
      <c r="N317" s="4"/>
      <c r="O317" s="4"/>
      <c r="P317" s="4"/>
      <c r="Q317" s="4"/>
      <c r="R317" s="4"/>
      <c r="S317" s="4"/>
      <c r="W317" s="2">
        <v>1200</v>
      </c>
      <c r="X317" s="2">
        <v>500</v>
      </c>
      <c r="Y317" s="2">
        <v>540</v>
      </c>
      <c r="Z317" s="2">
        <v>1220</v>
      </c>
      <c r="AA317" s="4"/>
      <c r="AC317" s="2">
        <v>545</v>
      </c>
      <c r="AD317" s="2">
        <f t="shared" si="23"/>
        <v>4005</v>
      </c>
    </row>
    <row r="318" spans="1:30" x14ac:dyDescent="0.25">
      <c r="A318" s="10">
        <f t="shared" si="21"/>
        <v>41097</v>
      </c>
      <c r="F318" s="3">
        <f t="shared" si="24"/>
        <v>9000.6203904797112</v>
      </c>
      <c r="K318" s="4"/>
      <c r="L318" s="2">
        <f t="shared" si="22"/>
        <v>0</v>
      </c>
      <c r="N318" s="4"/>
      <c r="O318" s="4"/>
      <c r="P318" s="4"/>
      <c r="Q318" s="4"/>
      <c r="R318" s="4"/>
      <c r="S318" s="4"/>
      <c r="AA318" s="4"/>
      <c r="AD318" s="2">
        <f t="shared" si="23"/>
        <v>0</v>
      </c>
    </row>
    <row r="319" spans="1:30" x14ac:dyDescent="0.25">
      <c r="A319" s="10">
        <f t="shared" si="21"/>
        <v>41098</v>
      </c>
      <c r="F319" s="3">
        <f t="shared" si="24"/>
        <v>9000.6203904797112</v>
      </c>
      <c r="K319" s="4"/>
      <c r="L319" s="2">
        <f t="shared" si="22"/>
        <v>0</v>
      </c>
      <c r="N319" s="4"/>
      <c r="O319" s="4"/>
      <c r="P319" s="4"/>
      <c r="Q319" s="4"/>
      <c r="R319" s="4"/>
      <c r="S319" s="4"/>
      <c r="AA319" s="4"/>
      <c r="AD319" s="2">
        <f t="shared" si="23"/>
        <v>0</v>
      </c>
    </row>
    <row r="320" spans="1:30" x14ac:dyDescent="0.25">
      <c r="A320" s="10">
        <f t="shared" si="21"/>
        <v>41099</v>
      </c>
      <c r="F320" s="3">
        <f t="shared" si="24"/>
        <v>9000.6203904797112</v>
      </c>
      <c r="K320" s="4"/>
      <c r="L320" s="2">
        <f t="shared" si="22"/>
        <v>0</v>
      </c>
      <c r="N320" s="4"/>
      <c r="O320" s="4"/>
      <c r="P320" s="4"/>
      <c r="Q320" s="4"/>
      <c r="R320" s="4"/>
      <c r="S320" s="4"/>
      <c r="Y320" s="2">
        <v>540</v>
      </c>
      <c r="Z320" s="2">
        <v>20</v>
      </c>
      <c r="AA320" s="4"/>
      <c r="AD320" s="2">
        <f t="shared" si="23"/>
        <v>560</v>
      </c>
    </row>
    <row r="321" spans="1:30" x14ac:dyDescent="0.25">
      <c r="A321" s="10">
        <f t="shared" si="21"/>
        <v>41100</v>
      </c>
      <c r="F321" s="3">
        <f t="shared" si="24"/>
        <v>8440.6203904797112</v>
      </c>
      <c r="K321" s="4"/>
      <c r="L321" s="2">
        <f t="shared" si="22"/>
        <v>0</v>
      </c>
      <c r="N321" s="4"/>
      <c r="O321" s="4"/>
      <c r="P321" s="4"/>
      <c r="Q321" s="4"/>
      <c r="R321" s="4"/>
      <c r="S321" s="4"/>
      <c r="Y321" s="2">
        <v>540</v>
      </c>
      <c r="Z321" s="2">
        <v>20</v>
      </c>
      <c r="AA321" s="4"/>
      <c r="AD321" s="2">
        <f t="shared" si="23"/>
        <v>560</v>
      </c>
    </row>
    <row r="322" spans="1:30" x14ac:dyDescent="0.25">
      <c r="A322" s="10">
        <f t="shared" si="21"/>
        <v>41101</v>
      </c>
      <c r="F322" s="3">
        <f t="shared" si="24"/>
        <v>7880.6203904797112</v>
      </c>
      <c r="K322" s="4"/>
      <c r="L322" s="2">
        <f t="shared" si="22"/>
        <v>0</v>
      </c>
      <c r="N322" s="4"/>
      <c r="O322" s="4"/>
      <c r="P322" s="4"/>
      <c r="Q322" s="4"/>
      <c r="R322" s="4"/>
      <c r="S322" s="4"/>
      <c r="Y322" s="2">
        <v>540</v>
      </c>
      <c r="Z322" s="2">
        <v>20</v>
      </c>
      <c r="AA322" s="4"/>
      <c r="AD322" s="2">
        <f t="shared" si="23"/>
        <v>560</v>
      </c>
    </row>
    <row r="323" spans="1:30" x14ac:dyDescent="0.25">
      <c r="A323" s="10">
        <f t="shared" si="21"/>
        <v>41102</v>
      </c>
      <c r="F323" s="3">
        <f t="shared" si="24"/>
        <v>7320.6203904797112</v>
      </c>
      <c r="H323" s="11">
        <v>17640.893658964167</v>
      </c>
      <c r="K323" s="4"/>
      <c r="L323" s="2">
        <f t="shared" si="22"/>
        <v>17640.893658964167</v>
      </c>
      <c r="N323" s="4"/>
      <c r="O323" s="4"/>
      <c r="P323" s="4"/>
      <c r="Q323" s="4"/>
      <c r="R323" s="4"/>
      <c r="S323" s="4"/>
      <c r="Y323" s="2">
        <v>540</v>
      </c>
      <c r="Z323" s="2">
        <v>20</v>
      </c>
      <c r="AA323" s="4"/>
      <c r="AD323" s="2">
        <f t="shared" si="23"/>
        <v>560</v>
      </c>
    </row>
    <row r="324" spans="1:30" x14ac:dyDescent="0.25">
      <c r="A324" s="10">
        <f t="shared" si="21"/>
        <v>41103</v>
      </c>
      <c r="F324" s="3">
        <f t="shared" si="24"/>
        <v>24401.514049443878</v>
      </c>
      <c r="H324" s="2">
        <f>+S311*0.83</f>
        <v>1798.61</v>
      </c>
      <c r="J324" s="2">
        <v>1200</v>
      </c>
      <c r="K324" s="4"/>
      <c r="L324" s="2">
        <f t="shared" si="22"/>
        <v>2998.6099999999997</v>
      </c>
      <c r="N324" s="4"/>
      <c r="O324" s="4"/>
      <c r="P324" s="4"/>
      <c r="Q324" s="4"/>
      <c r="R324" s="4"/>
      <c r="S324" s="4"/>
      <c r="X324" s="2">
        <v>500</v>
      </c>
      <c r="Y324" s="2">
        <v>540</v>
      </c>
      <c r="Z324" s="2">
        <v>20</v>
      </c>
      <c r="AA324" s="4"/>
      <c r="AC324" s="2">
        <v>545</v>
      </c>
      <c r="AD324" s="2">
        <f t="shared" si="23"/>
        <v>1605</v>
      </c>
    </row>
    <row r="325" spans="1:30" x14ac:dyDescent="0.25">
      <c r="A325" s="10">
        <f t="shared" si="21"/>
        <v>41104</v>
      </c>
      <c r="F325" s="3">
        <f t="shared" si="24"/>
        <v>25795.124049443879</v>
      </c>
      <c r="H325" s="2">
        <f>+AA311*0.83+AB311*0.83</f>
        <v>1959.3426844543342</v>
      </c>
      <c r="K325" s="4"/>
      <c r="L325" s="2">
        <f t="shared" si="22"/>
        <v>1959.3426844543342</v>
      </c>
      <c r="N325" s="4"/>
      <c r="O325" s="4"/>
      <c r="P325" s="4"/>
      <c r="Q325" s="4"/>
      <c r="R325" s="4"/>
      <c r="S325" s="4"/>
      <c r="AA325" s="4"/>
      <c r="AD325" s="2">
        <f t="shared" si="23"/>
        <v>0</v>
      </c>
    </row>
    <row r="326" spans="1:30" x14ac:dyDescent="0.25">
      <c r="A326" s="10">
        <f t="shared" si="21"/>
        <v>41105</v>
      </c>
      <c r="F326" s="3">
        <f t="shared" si="24"/>
        <v>27754.466733898214</v>
      </c>
      <c r="H326" s="2">
        <f>+T311*0.762</f>
        <v>2667.7620000000002</v>
      </c>
      <c r="K326" s="4"/>
      <c r="L326" s="2">
        <f t="shared" si="22"/>
        <v>2667.7620000000002</v>
      </c>
      <c r="N326" s="4"/>
      <c r="O326" s="4"/>
      <c r="P326" s="4"/>
      <c r="Q326" s="4"/>
      <c r="R326" s="4"/>
      <c r="S326" s="4"/>
      <c r="AA326" s="4"/>
      <c r="AD326" s="2">
        <f t="shared" si="23"/>
        <v>0</v>
      </c>
    </row>
    <row r="327" spans="1:30" x14ac:dyDescent="0.25">
      <c r="A327" s="10">
        <f t="shared" ref="A327:A390" si="25">+A326+1</f>
        <v>41106</v>
      </c>
      <c r="F327" s="3">
        <f t="shared" si="24"/>
        <v>30422.228733898213</v>
      </c>
      <c r="H327" s="2">
        <f>SUM(X$303:X$317)*0.83</f>
        <v>1245</v>
      </c>
      <c r="K327" s="2">
        <v>780</v>
      </c>
      <c r="L327" s="2">
        <f t="shared" ref="L327:L390" si="26">SUM(H327:K327)</f>
        <v>2025</v>
      </c>
      <c r="N327" s="2">
        <v>16795.161441141739</v>
      </c>
      <c r="O327" s="11">
        <v>2264.3856781931704</v>
      </c>
      <c r="P327" s="2">
        <v>0</v>
      </c>
      <c r="Q327" s="4"/>
      <c r="R327" s="2">
        <v>-2167</v>
      </c>
      <c r="S327" s="2">
        <v>2167</v>
      </c>
      <c r="Y327" s="2">
        <v>540</v>
      </c>
      <c r="Z327" s="2">
        <v>720</v>
      </c>
      <c r="AA327" s="2">
        <v>1025.9921080977201</v>
      </c>
      <c r="AB327" s="2">
        <v>1250</v>
      </c>
      <c r="AD327" s="2">
        <f t="shared" ref="AD327:AD390" si="27">SUM(N327:AC327)</f>
        <v>22595.53922743263</v>
      </c>
    </row>
    <row r="328" spans="1:30" x14ac:dyDescent="0.25">
      <c r="A328" s="10">
        <f t="shared" si="25"/>
        <v>41107</v>
      </c>
      <c r="F328" s="3">
        <f t="shared" ref="F328:F391" si="28">+F327+L327-AD327</f>
        <v>9851.6895064655837</v>
      </c>
      <c r="L328" s="2">
        <f t="shared" si="26"/>
        <v>0</v>
      </c>
      <c r="Q328" s="2">
        <v>9100</v>
      </c>
      <c r="Y328" s="2">
        <v>540</v>
      </c>
      <c r="Z328" s="2">
        <v>20</v>
      </c>
      <c r="AD328" s="2">
        <f t="shared" si="27"/>
        <v>9660</v>
      </c>
    </row>
    <row r="329" spans="1:30" x14ac:dyDescent="0.25">
      <c r="A329" s="10">
        <f t="shared" si="25"/>
        <v>41108</v>
      </c>
      <c r="F329" s="3">
        <f t="shared" si="28"/>
        <v>191.68950646558369</v>
      </c>
      <c r="K329" s="4"/>
      <c r="L329" s="2">
        <f t="shared" si="26"/>
        <v>0</v>
      </c>
      <c r="N329" s="4"/>
      <c r="O329" s="4"/>
      <c r="P329" s="4"/>
      <c r="Q329" s="4"/>
      <c r="R329" s="4"/>
      <c r="S329" s="4"/>
      <c r="Y329" s="2">
        <v>540</v>
      </c>
      <c r="Z329" s="2">
        <v>20</v>
      </c>
      <c r="AA329" s="4"/>
      <c r="AD329" s="2">
        <f t="shared" si="27"/>
        <v>560</v>
      </c>
    </row>
    <row r="330" spans="1:30" x14ac:dyDescent="0.25">
      <c r="A330" s="10">
        <f t="shared" si="25"/>
        <v>41109</v>
      </c>
      <c r="F330" s="3">
        <f t="shared" si="28"/>
        <v>-368.31049353441631</v>
      </c>
      <c r="K330" s="4"/>
      <c r="L330" s="2">
        <f t="shared" si="26"/>
        <v>0</v>
      </c>
      <c r="N330" s="4"/>
      <c r="O330" s="4"/>
      <c r="P330" s="4"/>
      <c r="Q330" s="4"/>
      <c r="R330" s="4"/>
      <c r="S330" s="4"/>
      <c r="Y330" s="2">
        <v>540</v>
      </c>
      <c r="Z330" s="2">
        <v>20</v>
      </c>
      <c r="AA330" s="4"/>
      <c r="AD330" s="2">
        <f t="shared" si="27"/>
        <v>560</v>
      </c>
    </row>
    <row r="331" spans="1:30" x14ac:dyDescent="0.25">
      <c r="A331" s="10">
        <f t="shared" si="25"/>
        <v>41110</v>
      </c>
      <c r="F331" s="3">
        <f t="shared" si="28"/>
        <v>-928.31049353441631</v>
      </c>
      <c r="J331" s="2">
        <v>1200</v>
      </c>
      <c r="K331" s="4"/>
      <c r="L331" s="2">
        <f t="shared" si="26"/>
        <v>1200</v>
      </c>
      <c r="N331" s="4"/>
      <c r="O331" s="4"/>
      <c r="P331" s="4"/>
      <c r="Q331" s="4"/>
      <c r="R331" s="4"/>
      <c r="S331" s="4"/>
      <c r="X331" s="2">
        <v>500</v>
      </c>
      <c r="Y331" s="2">
        <v>540</v>
      </c>
      <c r="Z331" s="2">
        <v>20</v>
      </c>
      <c r="AA331" s="4"/>
      <c r="AC331" s="2">
        <v>545</v>
      </c>
      <c r="AD331" s="2">
        <f t="shared" si="27"/>
        <v>1605</v>
      </c>
    </row>
    <row r="332" spans="1:30" x14ac:dyDescent="0.25">
      <c r="A332" s="10">
        <f t="shared" si="25"/>
        <v>41111</v>
      </c>
      <c r="F332" s="3">
        <f t="shared" si="28"/>
        <v>-1333.3104935344163</v>
      </c>
      <c r="K332" s="4"/>
      <c r="L332" s="2">
        <f t="shared" si="26"/>
        <v>0</v>
      </c>
      <c r="N332" s="4"/>
      <c r="O332" s="4"/>
      <c r="P332" s="4"/>
      <c r="Q332" s="4"/>
      <c r="R332" s="4"/>
      <c r="S332" s="4"/>
      <c r="AA332" s="4"/>
      <c r="AD332" s="2">
        <f t="shared" si="27"/>
        <v>0</v>
      </c>
    </row>
    <row r="333" spans="1:30" x14ac:dyDescent="0.25">
      <c r="A333" s="10">
        <f t="shared" si="25"/>
        <v>41112</v>
      </c>
      <c r="F333" s="3">
        <f t="shared" si="28"/>
        <v>-1333.3104935344163</v>
      </c>
      <c r="K333" s="4"/>
      <c r="L333" s="2">
        <f t="shared" si="26"/>
        <v>0</v>
      </c>
      <c r="N333" s="4"/>
      <c r="O333" s="4"/>
      <c r="P333" s="4"/>
      <c r="Q333" s="4"/>
      <c r="R333" s="4"/>
      <c r="S333" s="4"/>
      <c r="AA333" s="4"/>
      <c r="AD333" s="2">
        <f t="shared" si="27"/>
        <v>0</v>
      </c>
    </row>
    <row r="334" spans="1:30" x14ac:dyDescent="0.25">
      <c r="A334" s="10">
        <f t="shared" si="25"/>
        <v>41113</v>
      </c>
      <c r="F334" s="3">
        <f t="shared" si="28"/>
        <v>-1333.3104935344163</v>
      </c>
      <c r="K334" s="4"/>
      <c r="L334" s="2">
        <f t="shared" si="26"/>
        <v>0</v>
      </c>
      <c r="N334" s="4"/>
      <c r="O334" s="4"/>
      <c r="P334" s="4"/>
      <c r="Q334" s="4"/>
      <c r="R334" s="4"/>
      <c r="S334" s="4"/>
      <c r="Y334" s="2">
        <v>540</v>
      </c>
      <c r="Z334" s="2">
        <v>20</v>
      </c>
      <c r="AA334" s="4"/>
      <c r="AD334" s="2">
        <f t="shared" si="27"/>
        <v>560</v>
      </c>
    </row>
    <row r="335" spans="1:30" x14ac:dyDescent="0.25">
      <c r="A335" s="10">
        <f t="shared" si="25"/>
        <v>41114</v>
      </c>
      <c r="F335" s="3">
        <f t="shared" si="28"/>
        <v>-1893.3104935344163</v>
      </c>
      <c r="K335" s="4"/>
      <c r="L335" s="2">
        <f t="shared" si="26"/>
        <v>0</v>
      </c>
      <c r="N335" s="4"/>
      <c r="O335" s="4"/>
      <c r="P335" s="4"/>
      <c r="Q335" s="4"/>
      <c r="R335" s="4"/>
      <c r="S335" s="4"/>
      <c r="Y335" s="2">
        <v>540</v>
      </c>
      <c r="Z335" s="2">
        <v>20</v>
      </c>
      <c r="AA335" s="4"/>
      <c r="AD335" s="2">
        <f t="shared" si="27"/>
        <v>560</v>
      </c>
    </row>
    <row r="336" spans="1:30" x14ac:dyDescent="0.25">
      <c r="A336" s="10">
        <f t="shared" si="25"/>
        <v>41115</v>
      </c>
      <c r="F336" s="3">
        <f t="shared" si="28"/>
        <v>-2453.3104935344163</v>
      </c>
      <c r="H336" s="11">
        <v>16532.030865120047</v>
      </c>
      <c r="K336" s="4"/>
      <c r="L336" s="2">
        <f t="shared" si="26"/>
        <v>16532.030865120047</v>
      </c>
      <c r="N336" s="4"/>
      <c r="O336" s="4"/>
      <c r="P336" s="4"/>
      <c r="Q336" s="4"/>
      <c r="R336" s="4"/>
      <c r="S336" s="4"/>
      <c r="Y336" s="2">
        <v>540</v>
      </c>
      <c r="Z336" s="2">
        <v>20</v>
      </c>
      <c r="AA336" s="4"/>
      <c r="AD336" s="2">
        <f t="shared" si="27"/>
        <v>560</v>
      </c>
    </row>
    <row r="337" spans="1:30" x14ac:dyDescent="0.25">
      <c r="A337" s="10">
        <f t="shared" si="25"/>
        <v>41116</v>
      </c>
      <c r="F337" s="3">
        <f t="shared" si="28"/>
        <v>13518.72037158563</v>
      </c>
      <c r="H337" s="2">
        <f>+S327*0.83</f>
        <v>1798.61</v>
      </c>
      <c r="K337" s="4"/>
      <c r="L337" s="2">
        <f t="shared" si="26"/>
        <v>1798.61</v>
      </c>
      <c r="N337" s="4"/>
      <c r="O337" s="4"/>
      <c r="P337" s="4"/>
      <c r="Q337" s="4"/>
      <c r="R337" s="4"/>
      <c r="S337" s="4"/>
      <c r="Y337" s="2">
        <v>540</v>
      </c>
      <c r="Z337" s="2">
        <v>20</v>
      </c>
      <c r="AA337" s="4"/>
      <c r="AD337" s="2">
        <f t="shared" si="27"/>
        <v>560</v>
      </c>
    </row>
    <row r="338" spans="1:30" x14ac:dyDescent="0.25">
      <c r="A338" s="10">
        <f t="shared" si="25"/>
        <v>41117</v>
      </c>
      <c r="F338" s="3">
        <f t="shared" si="28"/>
        <v>14757.330371585631</v>
      </c>
      <c r="H338" s="2">
        <f>+AA327*0.83+AB327*0.83</f>
        <v>1889.0734497211076</v>
      </c>
      <c r="J338" s="2">
        <v>1200</v>
      </c>
      <c r="K338" s="4"/>
      <c r="L338" s="2">
        <f t="shared" si="26"/>
        <v>3089.0734497211079</v>
      </c>
      <c r="N338" s="4"/>
      <c r="O338" s="4"/>
      <c r="P338" s="4"/>
      <c r="Q338" s="4"/>
      <c r="R338" s="4"/>
      <c r="S338" s="4"/>
      <c r="X338" s="2">
        <v>500</v>
      </c>
      <c r="Y338" s="2">
        <v>540</v>
      </c>
      <c r="Z338" s="2">
        <v>20</v>
      </c>
      <c r="AA338" s="4"/>
      <c r="AC338" s="2">
        <v>545</v>
      </c>
      <c r="AD338" s="2">
        <f t="shared" si="27"/>
        <v>1605</v>
      </c>
    </row>
    <row r="339" spans="1:30" x14ac:dyDescent="0.25">
      <c r="A339" s="10">
        <f t="shared" si="25"/>
        <v>41118</v>
      </c>
      <c r="F339" s="3">
        <f t="shared" si="28"/>
        <v>16241.40382130674</v>
      </c>
      <c r="H339" s="2">
        <f>SUM(X$318:X$332)*0.83</f>
        <v>830</v>
      </c>
      <c r="K339" s="4"/>
      <c r="L339" s="2">
        <f t="shared" si="26"/>
        <v>830</v>
      </c>
      <c r="N339" s="4"/>
      <c r="O339" s="4"/>
      <c r="P339" s="4"/>
      <c r="Q339" s="4"/>
      <c r="R339" s="4"/>
      <c r="S339" s="4"/>
      <c r="AA339" s="4"/>
      <c r="AD339" s="2">
        <f t="shared" si="27"/>
        <v>0</v>
      </c>
    </row>
    <row r="340" spans="1:30" x14ac:dyDescent="0.25">
      <c r="A340" s="10">
        <f t="shared" si="25"/>
        <v>41119</v>
      </c>
      <c r="F340" s="3">
        <f t="shared" si="28"/>
        <v>17071.40382130674</v>
      </c>
      <c r="K340" s="4"/>
      <c r="L340" s="2">
        <f t="shared" si="26"/>
        <v>0</v>
      </c>
      <c r="N340" s="4"/>
      <c r="O340" s="4"/>
      <c r="P340" s="4"/>
      <c r="Q340" s="4"/>
      <c r="R340" s="4"/>
      <c r="S340" s="4"/>
      <c r="AA340" s="4"/>
      <c r="AD340" s="2">
        <f t="shared" si="27"/>
        <v>0</v>
      </c>
    </row>
    <row r="341" spans="1:30" x14ac:dyDescent="0.25">
      <c r="A341" s="10">
        <f t="shared" si="25"/>
        <v>41120</v>
      </c>
      <c r="F341" s="3">
        <f t="shared" si="28"/>
        <v>17071.40382130674</v>
      </c>
      <c r="K341" s="2">
        <v>780</v>
      </c>
      <c r="L341" s="2">
        <f t="shared" si="26"/>
        <v>780</v>
      </c>
      <c r="N341" s="2">
        <v>16795.161441141739</v>
      </c>
      <c r="O341" s="11">
        <v>2264.3856781931704</v>
      </c>
      <c r="P341" s="2">
        <v>0</v>
      </c>
      <c r="Q341" s="4"/>
      <c r="R341" s="2">
        <v>-2167</v>
      </c>
      <c r="S341" s="2">
        <v>2167</v>
      </c>
      <c r="Y341" s="2">
        <v>540</v>
      </c>
      <c r="Z341" s="2">
        <v>20</v>
      </c>
      <c r="AA341" s="2">
        <v>1025.9921080977201</v>
      </c>
      <c r="AB341" s="2">
        <v>1250</v>
      </c>
      <c r="AD341" s="2">
        <f t="shared" si="27"/>
        <v>21895.53922743263</v>
      </c>
    </row>
    <row r="342" spans="1:30" x14ac:dyDescent="0.25">
      <c r="A342" s="10">
        <f t="shared" si="25"/>
        <v>41121</v>
      </c>
      <c r="F342" s="3">
        <f t="shared" si="28"/>
        <v>-4044.1354061258899</v>
      </c>
      <c r="K342" s="4"/>
      <c r="L342" s="2">
        <f t="shared" si="26"/>
        <v>0</v>
      </c>
      <c r="N342" s="4"/>
      <c r="O342" s="4"/>
      <c r="P342" s="4"/>
      <c r="Q342" s="4"/>
      <c r="R342" s="4"/>
      <c r="S342" s="4"/>
      <c r="T342" s="2">
        <v>9477</v>
      </c>
      <c r="Y342" s="2">
        <v>540</v>
      </c>
      <c r="Z342" s="2">
        <v>20</v>
      </c>
      <c r="AA342" s="4"/>
      <c r="AD342" s="2">
        <f t="shared" si="27"/>
        <v>10037</v>
      </c>
    </row>
    <row r="343" spans="1:30" x14ac:dyDescent="0.25">
      <c r="A343" s="10">
        <f t="shared" si="25"/>
        <v>41122</v>
      </c>
      <c r="F343" s="3">
        <f t="shared" si="28"/>
        <v>-14081.13540612589</v>
      </c>
      <c r="K343" s="4"/>
      <c r="L343" s="2">
        <f t="shared" si="26"/>
        <v>0</v>
      </c>
      <c r="N343" s="4"/>
      <c r="O343" s="4"/>
      <c r="P343" s="4"/>
      <c r="Q343" s="4"/>
      <c r="R343" s="4"/>
      <c r="S343" s="4"/>
      <c r="Y343" s="2">
        <v>540</v>
      </c>
      <c r="Z343" s="2">
        <v>20</v>
      </c>
      <c r="AA343" s="4"/>
      <c r="AD343" s="2">
        <f t="shared" si="27"/>
        <v>560</v>
      </c>
    </row>
    <row r="344" spans="1:30" x14ac:dyDescent="0.25">
      <c r="A344" s="10">
        <f t="shared" si="25"/>
        <v>41123</v>
      </c>
      <c r="F344" s="3">
        <f t="shared" si="28"/>
        <v>-14641.13540612589</v>
      </c>
      <c r="L344" s="2">
        <f t="shared" si="26"/>
        <v>0</v>
      </c>
      <c r="Q344" s="2">
        <v>9100</v>
      </c>
      <c r="Y344" s="2">
        <v>540</v>
      </c>
      <c r="Z344" s="2">
        <v>20</v>
      </c>
      <c r="AD344" s="2">
        <f t="shared" si="27"/>
        <v>9660</v>
      </c>
    </row>
    <row r="345" spans="1:30" x14ac:dyDescent="0.25">
      <c r="A345" s="10">
        <f t="shared" si="25"/>
        <v>41124</v>
      </c>
      <c r="F345" s="3">
        <f t="shared" si="28"/>
        <v>-24301.13540612589</v>
      </c>
      <c r="J345" s="2">
        <v>1200</v>
      </c>
      <c r="K345" s="4"/>
      <c r="L345" s="2">
        <f t="shared" si="26"/>
        <v>1200</v>
      </c>
      <c r="N345" s="4"/>
      <c r="O345" s="4"/>
      <c r="P345" s="4"/>
      <c r="Q345" s="4"/>
      <c r="R345" s="4"/>
      <c r="S345" s="4"/>
      <c r="X345" s="2">
        <v>500</v>
      </c>
      <c r="Y345" s="2">
        <v>540</v>
      </c>
      <c r="Z345" s="2">
        <v>20</v>
      </c>
      <c r="AA345" s="4"/>
      <c r="AC345" s="2">
        <v>545</v>
      </c>
      <c r="AD345" s="2">
        <f t="shared" si="27"/>
        <v>1605</v>
      </c>
    </row>
    <row r="346" spans="1:30" x14ac:dyDescent="0.25">
      <c r="A346" s="10">
        <f t="shared" si="25"/>
        <v>41125</v>
      </c>
      <c r="F346" s="3">
        <f t="shared" si="28"/>
        <v>-24706.13540612589</v>
      </c>
      <c r="K346" s="4"/>
      <c r="L346" s="2">
        <f t="shared" si="26"/>
        <v>0</v>
      </c>
      <c r="N346" s="4"/>
      <c r="O346" s="4"/>
      <c r="P346" s="4"/>
      <c r="Q346" s="4"/>
      <c r="R346" s="4"/>
      <c r="S346" s="4"/>
      <c r="AA346" s="4"/>
      <c r="AD346" s="2">
        <f t="shared" si="27"/>
        <v>0</v>
      </c>
    </row>
    <row r="347" spans="1:30" x14ac:dyDescent="0.25">
      <c r="A347" s="10">
        <f t="shared" si="25"/>
        <v>41126</v>
      </c>
      <c r="F347" s="3">
        <f t="shared" si="28"/>
        <v>-24706.13540612589</v>
      </c>
      <c r="I347" s="2">
        <v>31097</v>
      </c>
      <c r="K347" s="4"/>
      <c r="L347" s="2">
        <f t="shared" si="26"/>
        <v>31097</v>
      </c>
      <c r="N347" s="4"/>
      <c r="O347" s="4"/>
      <c r="P347" s="4"/>
      <c r="Q347" s="4"/>
      <c r="R347" s="4"/>
      <c r="S347" s="4"/>
      <c r="U347" s="2">
        <v>4258</v>
      </c>
      <c r="AA347" s="4"/>
      <c r="AD347" s="2">
        <f t="shared" si="27"/>
        <v>4258</v>
      </c>
    </row>
    <row r="348" spans="1:30" x14ac:dyDescent="0.25">
      <c r="A348" s="10">
        <f t="shared" si="25"/>
        <v>41127</v>
      </c>
      <c r="F348" s="3">
        <f t="shared" si="28"/>
        <v>2132.8645938741101</v>
      </c>
      <c r="K348" s="4"/>
      <c r="L348" s="2">
        <f t="shared" si="26"/>
        <v>0</v>
      </c>
      <c r="N348" s="4"/>
      <c r="O348" s="4"/>
      <c r="P348" s="4"/>
      <c r="Q348" s="4"/>
      <c r="R348" s="4"/>
      <c r="S348" s="4"/>
      <c r="W348" s="2">
        <v>1200</v>
      </c>
      <c r="Y348" s="2">
        <v>540</v>
      </c>
      <c r="Z348" s="2">
        <v>1220</v>
      </c>
      <c r="AA348" s="4"/>
      <c r="AD348" s="2">
        <f t="shared" si="27"/>
        <v>2960</v>
      </c>
    </row>
    <row r="349" spans="1:30" x14ac:dyDescent="0.25">
      <c r="A349" s="10">
        <f t="shared" si="25"/>
        <v>41128</v>
      </c>
      <c r="F349" s="3">
        <f t="shared" si="28"/>
        <v>-827.13540612588986</v>
      </c>
      <c r="L349" s="2">
        <f t="shared" si="26"/>
        <v>0</v>
      </c>
      <c r="Y349" s="2">
        <v>540</v>
      </c>
      <c r="Z349" s="2">
        <v>20</v>
      </c>
      <c r="AD349" s="2">
        <f t="shared" si="27"/>
        <v>560</v>
      </c>
    </row>
    <row r="350" spans="1:30" x14ac:dyDescent="0.25">
      <c r="A350" s="10">
        <f t="shared" si="25"/>
        <v>41129</v>
      </c>
      <c r="F350" s="3">
        <f t="shared" si="28"/>
        <v>-1387.1354061258899</v>
      </c>
      <c r="L350" s="2">
        <f t="shared" si="26"/>
        <v>0</v>
      </c>
      <c r="Y350" s="2">
        <v>540</v>
      </c>
      <c r="Z350" s="2">
        <v>20</v>
      </c>
      <c r="AD350" s="2">
        <f t="shared" si="27"/>
        <v>560</v>
      </c>
    </row>
    <row r="351" spans="1:30" x14ac:dyDescent="0.25">
      <c r="A351" s="10">
        <f t="shared" si="25"/>
        <v>41130</v>
      </c>
      <c r="F351" s="3">
        <f t="shared" si="28"/>
        <v>-1947.1354061258899</v>
      </c>
      <c r="L351" s="2">
        <f t="shared" si="26"/>
        <v>0</v>
      </c>
      <c r="Y351" s="2">
        <v>540</v>
      </c>
      <c r="Z351" s="2">
        <v>20</v>
      </c>
      <c r="AD351" s="2">
        <f t="shared" si="27"/>
        <v>560</v>
      </c>
    </row>
    <row r="352" spans="1:30" x14ac:dyDescent="0.25">
      <c r="A352" s="10">
        <f t="shared" si="25"/>
        <v>41131</v>
      </c>
      <c r="F352" s="3">
        <f t="shared" si="28"/>
        <v>-2507.1354061258899</v>
      </c>
      <c r="J352" s="2">
        <v>1200</v>
      </c>
      <c r="L352" s="2">
        <f t="shared" si="26"/>
        <v>1200</v>
      </c>
      <c r="X352" s="2">
        <v>500</v>
      </c>
      <c r="Y352" s="2">
        <v>540</v>
      </c>
      <c r="Z352" s="2">
        <v>20</v>
      </c>
      <c r="AC352" s="2">
        <v>545</v>
      </c>
      <c r="AD352" s="2">
        <f t="shared" si="27"/>
        <v>1605</v>
      </c>
    </row>
    <row r="353" spans="1:30" x14ac:dyDescent="0.25">
      <c r="A353" s="10">
        <f t="shared" si="25"/>
        <v>41132</v>
      </c>
      <c r="F353" s="3">
        <f t="shared" si="28"/>
        <v>-2912.1354061258899</v>
      </c>
      <c r="L353" s="2">
        <f t="shared" si="26"/>
        <v>0</v>
      </c>
      <c r="AD353" s="2">
        <f t="shared" si="27"/>
        <v>0</v>
      </c>
    </row>
    <row r="354" spans="1:30" x14ac:dyDescent="0.25">
      <c r="A354" s="10">
        <f t="shared" si="25"/>
        <v>41133</v>
      </c>
      <c r="F354" s="3">
        <f t="shared" si="28"/>
        <v>-2912.1354061258899</v>
      </c>
      <c r="H354" s="11">
        <v>16532.030865120047</v>
      </c>
      <c r="L354" s="2">
        <f t="shared" si="26"/>
        <v>16532.030865120047</v>
      </c>
      <c r="AD354" s="2">
        <f t="shared" si="27"/>
        <v>0</v>
      </c>
    </row>
    <row r="355" spans="1:30" x14ac:dyDescent="0.25">
      <c r="A355" s="10">
        <f t="shared" si="25"/>
        <v>41134</v>
      </c>
      <c r="F355" s="3">
        <f t="shared" si="28"/>
        <v>13619.895458994157</v>
      </c>
      <c r="H355" s="2">
        <f>+S341*0.83</f>
        <v>1798.61</v>
      </c>
      <c r="L355" s="2">
        <f t="shared" si="26"/>
        <v>1798.61</v>
      </c>
      <c r="Y355" s="2">
        <v>540</v>
      </c>
      <c r="Z355" s="2">
        <v>20</v>
      </c>
      <c r="AD355" s="2">
        <f t="shared" si="27"/>
        <v>560</v>
      </c>
    </row>
    <row r="356" spans="1:30" x14ac:dyDescent="0.25">
      <c r="A356" s="10">
        <f t="shared" si="25"/>
        <v>41135</v>
      </c>
      <c r="F356" s="3">
        <f t="shared" si="28"/>
        <v>14858.505458994157</v>
      </c>
      <c r="H356" s="2">
        <f>+AA341*0.83+AB341*0.83</f>
        <v>1889.0734497211076</v>
      </c>
      <c r="L356" s="2">
        <f t="shared" si="26"/>
        <v>1889.0734497211076</v>
      </c>
      <c r="Y356" s="2">
        <v>540</v>
      </c>
      <c r="Z356" s="2">
        <v>20</v>
      </c>
      <c r="AD356" s="2">
        <f t="shared" si="27"/>
        <v>560</v>
      </c>
    </row>
    <row r="357" spans="1:30" x14ac:dyDescent="0.25">
      <c r="A357" s="10">
        <f t="shared" si="25"/>
        <v>41136</v>
      </c>
      <c r="F357" s="3">
        <f t="shared" si="28"/>
        <v>16187.578908715266</v>
      </c>
      <c r="H357" s="2">
        <f>+T342*0.762</f>
        <v>7221.4740000000002</v>
      </c>
      <c r="L357" s="2">
        <f t="shared" si="26"/>
        <v>7221.4740000000002</v>
      </c>
      <c r="Y357" s="2">
        <v>540</v>
      </c>
      <c r="Z357" s="2">
        <v>20</v>
      </c>
      <c r="AD357" s="2">
        <f t="shared" si="27"/>
        <v>560</v>
      </c>
    </row>
    <row r="358" spans="1:30" x14ac:dyDescent="0.25">
      <c r="A358" s="10">
        <f t="shared" si="25"/>
        <v>41137</v>
      </c>
      <c r="F358" s="3">
        <f t="shared" si="28"/>
        <v>22849.052908715268</v>
      </c>
      <c r="H358" s="2">
        <f>SUM(X$333:X$347)*0.83</f>
        <v>830</v>
      </c>
      <c r="K358" s="2">
        <v>780</v>
      </c>
      <c r="L358" s="2">
        <f t="shared" si="26"/>
        <v>1610</v>
      </c>
      <c r="N358" s="2">
        <v>11099.979539275175</v>
      </c>
      <c r="O358" s="11">
        <v>1998.8390019074561</v>
      </c>
      <c r="P358" s="2">
        <v>0</v>
      </c>
      <c r="R358" s="2">
        <v>-2167</v>
      </c>
      <c r="S358" s="2">
        <v>2167</v>
      </c>
      <c r="Y358" s="2">
        <v>540</v>
      </c>
      <c r="Z358" s="2">
        <v>720</v>
      </c>
      <c r="AA358" s="2">
        <v>880.70781799113445</v>
      </c>
      <c r="AB358" s="2">
        <v>1250</v>
      </c>
      <c r="AD358" s="2">
        <f t="shared" si="27"/>
        <v>16489.526359173768</v>
      </c>
    </row>
    <row r="359" spans="1:30" x14ac:dyDescent="0.25">
      <c r="A359" s="10">
        <f t="shared" si="25"/>
        <v>41138</v>
      </c>
      <c r="F359" s="3">
        <f t="shared" si="28"/>
        <v>7969.5265495415006</v>
      </c>
      <c r="J359" s="2">
        <v>1200</v>
      </c>
      <c r="L359" s="2">
        <f t="shared" si="26"/>
        <v>1200</v>
      </c>
      <c r="Q359" s="2">
        <v>9100</v>
      </c>
      <c r="X359" s="2">
        <v>500</v>
      </c>
      <c r="Y359" s="2">
        <v>540</v>
      </c>
      <c r="Z359" s="2">
        <v>20</v>
      </c>
      <c r="AC359" s="2">
        <v>545</v>
      </c>
      <c r="AD359" s="2">
        <f t="shared" si="27"/>
        <v>10705</v>
      </c>
    </row>
    <row r="360" spans="1:30" x14ac:dyDescent="0.25">
      <c r="A360" s="10">
        <f t="shared" si="25"/>
        <v>41139</v>
      </c>
      <c r="F360" s="3">
        <f t="shared" si="28"/>
        <v>-1535.4734504584994</v>
      </c>
      <c r="L360" s="2">
        <f t="shared" si="26"/>
        <v>0</v>
      </c>
      <c r="AD360" s="2">
        <f t="shared" si="27"/>
        <v>0</v>
      </c>
    </row>
    <row r="361" spans="1:30" x14ac:dyDescent="0.25">
      <c r="A361" s="10">
        <f t="shared" si="25"/>
        <v>41140</v>
      </c>
      <c r="F361" s="3">
        <f t="shared" si="28"/>
        <v>-1535.4734504584994</v>
      </c>
      <c r="L361" s="2">
        <f t="shared" si="26"/>
        <v>0</v>
      </c>
      <c r="AD361" s="2">
        <f t="shared" si="27"/>
        <v>0</v>
      </c>
    </row>
    <row r="362" spans="1:30" x14ac:dyDescent="0.25">
      <c r="A362" s="10">
        <f t="shared" si="25"/>
        <v>41141</v>
      </c>
      <c r="F362" s="3">
        <f t="shared" si="28"/>
        <v>-1535.4734504584994</v>
      </c>
      <c r="L362" s="2">
        <f t="shared" si="26"/>
        <v>0</v>
      </c>
      <c r="Y362" s="2">
        <v>540</v>
      </c>
      <c r="Z362" s="2">
        <v>20</v>
      </c>
      <c r="AD362" s="2">
        <f t="shared" si="27"/>
        <v>560</v>
      </c>
    </row>
    <row r="363" spans="1:30" x14ac:dyDescent="0.25">
      <c r="A363" s="10">
        <f t="shared" si="25"/>
        <v>41142</v>
      </c>
      <c r="F363" s="3">
        <f t="shared" si="28"/>
        <v>-2095.4734504584994</v>
      </c>
      <c r="L363" s="2">
        <f t="shared" si="26"/>
        <v>0</v>
      </c>
      <c r="Y363" s="2">
        <v>540</v>
      </c>
      <c r="Z363" s="2">
        <v>20</v>
      </c>
      <c r="AD363" s="2">
        <f t="shared" si="27"/>
        <v>560</v>
      </c>
    </row>
    <row r="364" spans="1:30" x14ac:dyDescent="0.25">
      <c r="A364" s="10">
        <f t="shared" si="25"/>
        <v>41143</v>
      </c>
      <c r="F364" s="3">
        <f t="shared" si="28"/>
        <v>-2655.4734504584994</v>
      </c>
      <c r="L364" s="2">
        <f t="shared" si="26"/>
        <v>0</v>
      </c>
      <c r="Y364" s="2">
        <v>540</v>
      </c>
      <c r="Z364" s="2">
        <v>20</v>
      </c>
      <c r="AD364" s="2">
        <f t="shared" si="27"/>
        <v>560</v>
      </c>
    </row>
    <row r="365" spans="1:30" x14ac:dyDescent="0.25">
      <c r="A365" s="10">
        <f t="shared" si="25"/>
        <v>41144</v>
      </c>
      <c r="F365" s="3">
        <f t="shared" si="28"/>
        <v>-3215.4734504584994</v>
      </c>
      <c r="L365" s="2">
        <f t="shared" si="26"/>
        <v>0</v>
      </c>
      <c r="Y365" s="2">
        <v>540</v>
      </c>
      <c r="Z365" s="2">
        <v>20</v>
      </c>
      <c r="AD365" s="2">
        <f t="shared" si="27"/>
        <v>560</v>
      </c>
    </row>
    <row r="366" spans="1:30" x14ac:dyDescent="0.25">
      <c r="A366" s="10">
        <f t="shared" si="25"/>
        <v>41145</v>
      </c>
      <c r="F366" s="3">
        <f t="shared" si="28"/>
        <v>-3775.4734504584994</v>
      </c>
      <c r="J366" s="2">
        <v>1200</v>
      </c>
      <c r="L366" s="2">
        <f t="shared" si="26"/>
        <v>1200</v>
      </c>
      <c r="X366" s="2">
        <v>500</v>
      </c>
      <c r="Y366" s="2">
        <v>540</v>
      </c>
      <c r="Z366" s="2">
        <v>20</v>
      </c>
      <c r="AC366" s="2">
        <v>545</v>
      </c>
      <c r="AD366" s="2">
        <f t="shared" si="27"/>
        <v>1605</v>
      </c>
    </row>
    <row r="367" spans="1:30" x14ac:dyDescent="0.25">
      <c r="A367" s="10">
        <f t="shared" si="25"/>
        <v>41146</v>
      </c>
      <c r="F367" s="3">
        <f t="shared" si="28"/>
        <v>-4180.4734504584994</v>
      </c>
      <c r="H367" s="11">
        <v>11032.144910038885</v>
      </c>
      <c r="L367" s="2">
        <f t="shared" si="26"/>
        <v>11032.144910038885</v>
      </c>
      <c r="AD367" s="2">
        <f t="shared" si="27"/>
        <v>0</v>
      </c>
    </row>
    <row r="368" spans="1:30" x14ac:dyDescent="0.25">
      <c r="A368" s="10">
        <f t="shared" si="25"/>
        <v>41147</v>
      </c>
      <c r="F368" s="3">
        <f t="shared" si="28"/>
        <v>6851.671459580386</v>
      </c>
      <c r="H368" s="2">
        <f>+S358*0.83</f>
        <v>1798.61</v>
      </c>
      <c r="L368" s="2">
        <f t="shared" si="26"/>
        <v>1798.61</v>
      </c>
      <c r="AD368" s="2">
        <f t="shared" si="27"/>
        <v>0</v>
      </c>
    </row>
    <row r="369" spans="1:30" x14ac:dyDescent="0.25">
      <c r="A369" s="10">
        <f t="shared" si="25"/>
        <v>41148</v>
      </c>
      <c r="F369" s="3">
        <f t="shared" si="28"/>
        <v>8650.2814595803866</v>
      </c>
      <c r="H369" s="2">
        <f>+AA358*0.83+AB358*0.83</f>
        <v>1768.4874889326416</v>
      </c>
      <c r="L369" s="2">
        <f t="shared" si="26"/>
        <v>1768.4874889326416</v>
      </c>
      <c r="Y369" s="2">
        <v>540</v>
      </c>
      <c r="Z369" s="2">
        <v>20</v>
      </c>
      <c r="AD369" s="2">
        <f t="shared" si="27"/>
        <v>560</v>
      </c>
    </row>
    <row r="370" spans="1:30" x14ac:dyDescent="0.25">
      <c r="A370" s="10">
        <f t="shared" si="25"/>
        <v>41149</v>
      </c>
      <c r="F370" s="3">
        <f t="shared" si="28"/>
        <v>9858.7689485130286</v>
      </c>
      <c r="H370" s="2">
        <f>SUM(X$348:X$362)*0.83</f>
        <v>830</v>
      </c>
      <c r="L370" s="2">
        <f t="shared" si="26"/>
        <v>830</v>
      </c>
      <c r="Y370" s="2">
        <v>540</v>
      </c>
      <c r="Z370" s="2">
        <v>20</v>
      </c>
      <c r="AD370" s="2">
        <f t="shared" si="27"/>
        <v>560</v>
      </c>
    </row>
    <row r="371" spans="1:30" x14ac:dyDescent="0.25">
      <c r="A371" s="10">
        <f t="shared" si="25"/>
        <v>41150</v>
      </c>
      <c r="F371" s="3">
        <f t="shared" si="28"/>
        <v>10128.768948513029</v>
      </c>
      <c r="L371" s="2">
        <f t="shared" si="26"/>
        <v>0</v>
      </c>
      <c r="Y371" s="2">
        <v>540</v>
      </c>
      <c r="Z371" s="2">
        <v>20</v>
      </c>
      <c r="AD371" s="2">
        <f t="shared" si="27"/>
        <v>560</v>
      </c>
    </row>
    <row r="372" spans="1:30" x14ac:dyDescent="0.25">
      <c r="A372" s="10">
        <f t="shared" si="25"/>
        <v>41151</v>
      </c>
      <c r="F372" s="3">
        <f t="shared" si="28"/>
        <v>9568.7689485130286</v>
      </c>
      <c r="K372" s="2">
        <v>780</v>
      </c>
      <c r="L372" s="2">
        <f t="shared" si="26"/>
        <v>780</v>
      </c>
      <c r="N372" s="2">
        <v>11099.979539275175</v>
      </c>
      <c r="O372" s="11">
        <v>1998.8390019074561</v>
      </c>
      <c r="P372" s="2">
        <v>0</v>
      </c>
      <c r="R372" s="2">
        <v>-2167</v>
      </c>
      <c r="S372" s="2">
        <v>2167</v>
      </c>
      <c r="Y372" s="2">
        <v>540</v>
      </c>
      <c r="Z372" s="2">
        <v>20</v>
      </c>
      <c r="AA372" s="2">
        <v>880.70781799113445</v>
      </c>
      <c r="AB372" s="2">
        <v>1250</v>
      </c>
      <c r="AD372" s="2">
        <f t="shared" si="27"/>
        <v>15789.526359173766</v>
      </c>
    </row>
    <row r="373" spans="1:30" x14ac:dyDescent="0.25">
      <c r="A373" s="10">
        <f t="shared" si="25"/>
        <v>41152</v>
      </c>
      <c r="F373" s="3">
        <f t="shared" si="28"/>
        <v>-5440.7574106607372</v>
      </c>
      <c r="J373" s="2">
        <v>1200</v>
      </c>
      <c r="L373" s="2">
        <f t="shared" si="26"/>
        <v>1200</v>
      </c>
      <c r="X373" s="2">
        <v>500</v>
      </c>
      <c r="Y373" s="2">
        <v>540</v>
      </c>
      <c r="Z373" s="2">
        <v>20</v>
      </c>
      <c r="AC373" s="2">
        <v>545</v>
      </c>
      <c r="AD373" s="2">
        <f t="shared" si="27"/>
        <v>1605</v>
      </c>
    </row>
    <row r="374" spans="1:30" x14ac:dyDescent="0.25">
      <c r="A374" s="10">
        <f t="shared" si="25"/>
        <v>41153</v>
      </c>
      <c r="F374" s="3">
        <f t="shared" si="28"/>
        <v>-5845.7574106607372</v>
      </c>
      <c r="L374" s="2">
        <f t="shared" si="26"/>
        <v>0</v>
      </c>
      <c r="AD374" s="2">
        <f t="shared" si="27"/>
        <v>0</v>
      </c>
    </row>
    <row r="375" spans="1:30" x14ac:dyDescent="0.25">
      <c r="A375" s="10">
        <f t="shared" si="25"/>
        <v>41154</v>
      </c>
      <c r="F375" s="3">
        <f t="shared" si="28"/>
        <v>-5845.7574106607372</v>
      </c>
      <c r="L375" s="2">
        <f t="shared" si="26"/>
        <v>0</v>
      </c>
      <c r="Q375" s="2">
        <v>9100</v>
      </c>
      <c r="AD375" s="2">
        <f t="shared" si="27"/>
        <v>9100</v>
      </c>
    </row>
    <row r="376" spans="1:30" x14ac:dyDescent="0.25">
      <c r="A376" s="10">
        <f t="shared" si="25"/>
        <v>41155</v>
      </c>
      <c r="F376" s="3">
        <f t="shared" si="28"/>
        <v>-14945.757410660737</v>
      </c>
      <c r="L376" s="2">
        <f t="shared" si="26"/>
        <v>0</v>
      </c>
      <c r="Y376" s="2">
        <v>540</v>
      </c>
      <c r="Z376" s="2">
        <v>20</v>
      </c>
      <c r="AD376" s="2">
        <f t="shared" si="27"/>
        <v>560</v>
      </c>
    </row>
    <row r="377" spans="1:30" x14ac:dyDescent="0.25">
      <c r="A377" s="10">
        <f t="shared" si="25"/>
        <v>41156</v>
      </c>
      <c r="F377" s="3">
        <f t="shared" si="28"/>
        <v>-15505.757410660737</v>
      </c>
      <c r="L377" s="2">
        <f t="shared" si="26"/>
        <v>0</v>
      </c>
      <c r="Y377" s="2">
        <v>540</v>
      </c>
      <c r="Z377" s="2">
        <v>20</v>
      </c>
      <c r="AD377" s="2">
        <f t="shared" si="27"/>
        <v>560</v>
      </c>
    </row>
    <row r="378" spans="1:30" x14ac:dyDescent="0.25">
      <c r="A378" s="10">
        <f t="shared" si="25"/>
        <v>41157</v>
      </c>
      <c r="F378" s="3">
        <f t="shared" si="28"/>
        <v>-16065.757410660737</v>
      </c>
      <c r="I378" s="2">
        <v>32007</v>
      </c>
      <c r="L378" s="2">
        <f t="shared" si="26"/>
        <v>32007</v>
      </c>
      <c r="U378" s="2">
        <v>4258</v>
      </c>
      <c r="Y378" s="2">
        <v>540</v>
      </c>
      <c r="Z378" s="2">
        <v>20</v>
      </c>
      <c r="AD378" s="2">
        <f t="shared" si="27"/>
        <v>4818</v>
      </c>
    </row>
    <row r="379" spans="1:30" x14ac:dyDescent="0.25">
      <c r="A379" s="10">
        <f t="shared" si="25"/>
        <v>41158</v>
      </c>
      <c r="F379" s="3">
        <f t="shared" si="28"/>
        <v>11123.242589339263</v>
      </c>
      <c r="L379" s="2">
        <f t="shared" si="26"/>
        <v>0</v>
      </c>
      <c r="W379" s="2">
        <v>1200</v>
      </c>
      <c r="Y379" s="2">
        <v>540</v>
      </c>
      <c r="Z379" s="2">
        <v>1220</v>
      </c>
      <c r="AD379" s="2">
        <f t="shared" si="27"/>
        <v>2960</v>
      </c>
    </row>
    <row r="380" spans="1:30" x14ac:dyDescent="0.25">
      <c r="A380" s="10">
        <f t="shared" si="25"/>
        <v>41159</v>
      </c>
      <c r="F380" s="3">
        <f t="shared" si="28"/>
        <v>8163.2425893392628</v>
      </c>
      <c r="J380" s="2">
        <v>1200</v>
      </c>
      <c r="L380" s="2">
        <f t="shared" si="26"/>
        <v>1200</v>
      </c>
      <c r="X380" s="2">
        <v>500</v>
      </c>
      <c r="Y380" s="2">
        <v>540</v>
      </c>
      <c r="Z380" s="2">
        <v>20</v>
      </c>
      <c r="AC380" s="2">
        <v>545</v>
      </c>
      <c r="AD380" s="2">
        <f t="shared" si="27"/>
        <v>1605</v>
      </c>
    </row>
    <row r="381" spans="1:30" x14ac:dyDescent="0.25">
      <c r="A381" s="10">
        <f t="shared" si="25"/>
        <v>41160</v>
      </c>
      <c r="F381" s="3">
        <f t="shared" si="28"/>
        <v>7758.2425893392628</v>
      </c>
      <c r="L381" s="2">
        <f t="shared" si="26"/>
        <v>0</v>
      </c>
      <c r="AD381" s="2">
        <f t="shared" si="27"/>
        <v>0</v>
      </c>
    </row>
    <row r="382" spans="1:30" x14ac:dyDescent="0.25">
      <c r="A382" s="10">
        <f t="shared" si="25"/>
        <v>41161</v>
      </c>
      <c r="F382" s="3">
        <f t="shared" si="28"/>
        <v>7758.2425893392628</v>
      </c>
      <c r="L382" s="2">
        <f t="shared" si="26"/>
        <v>0</v>
      </c>
      <c r="AD382" s="2">
        <f t="shared" si="27"/>
        <v>0</v>
      </c>
    </row>
    <row r="383" spans="1:30" x14ac:dyDescent="0.25">
      <c r="A383" s="10">
        <f t="shared" si="25"/>
        <v>41162</v>
      </c>
      <c r="F383" s="3">
        <f t="shared" si="28"/>
        <v>7758.2425893392628</v>
      </c>
      <c r="L383" s="2">
        <f t="shared" si="26"/>
        <v>0</v>
      </c>
      <c r="Y383" s="2">
        <v>540</v>
      </c>
      <c r="Z383" s="2">
        <v>20</v>
      </c>
      <c r="AD383" s="2">
        <f t="shared" si="27"/>
        <v>560</v>
      </c>
    </row>
    <row r="384" spans="1:30" x14ac:dyDescent="0.25">
      <c r="A384" s="10">
        <f t="shared" si="25"/>
        <v>41163</v>
      </c>
      <c r="F384" s="3">
        <f t="shared" si="28"/>
        <v>7198.2425893392628</v>
      </c>
      <c r="L384" s="2">
        <f t="shared" si="26"/>
        <v>0</v>
      </c>
      <c r="Y384" s="2">
        <v>540</v>
      </c>
      <c r="Z384" s="2">
        <v>20</v>
      </c>
      <c r="AD384" s="2">
        <f t="shared" si="27"/>
        <v>560</v>
      </c>
    </row>
    <row r="385" spans="1:30" x14ac:dyDescent="0.25">
      <c r="A385" s="10">
        <f t="shared" si="25"/>
        <v>41164</v>
      </c>
      <c r="F385" s="3">
        <f t="shared" si="28"/>
        <v>6638.2425893392628</v>
      </c>
      <c r="H385" s="11">
        <v>11032.144910038885</v>
      </c>
      <c r="L385" s="2">
        <f t="shared" si="26"/>
        <v>11032.144910038885</v>
      </c>
      <c r="Y385" s="2">
        <v>540</v>
      </c>
      <c r="Z385" s="2">
        <v>20</v>
      </c>
      <c r="AD385" s="2">
        <f t="shared" si="27"/>
        <v>560</v>
      </c>
    </row>
    <row r="386" spans="1:30" x14ac:dyDescent="0.25">
      <c r="A386" s="10">
        <f t="shared" si="25"/>
        <v>41165</v>
      </c>
      <c r="F386" s="3">
        <f t="shared" si="28"/>
        <v>17110.38749937815</v>
      </c>
      <c r="H386" s="2">
        <f>+S372*0.83</f>
        <v>1798.61</v>
      </c>
      <c r="L386" s="2">
        <f t="shared" si="26"/>
        <v>1798.61</v>
      </c>
      <c r="Y386" s="2">
        <v>540</v>
      </c>
      <c r="Z386" s="2">
        <v>20</v>
      </c>
      <c r="AD386" s="2">
        <f t="shared" si="27"/>
        <v>560</v>
      </c>
    </row>
    <row r="387" spans="1:30" x14ac:dyDescent="0.25">
      <c r="A387" s="10">
        <f t="shared" si="25"/>
        <v>41166</v>
      </c>
      <c r="F387" s="3">
        <f t="shared" si="28"/>
        <v>18348.997499378151</v>
      </c>
      <c r="H387" s="2">
        <f>+AA372*0.83+AB372*0.83</f>
        <v>1768.4874889326416</v>
      </c>
      <c r="J387" s="2">
        <v>1200</v>
      </c>
      <c r="L387" s="2">
        <f t="shared" si="26"/>
        <v>2968.4874889326416</v>
      </c>
      <c r="X387" s="2">
        <v>500</v>
      </c>
      <c r="Y387" s="2">
        <v>540</v>
      </c>
      <c r="Z387" s="2">
        <v>20</v>
      </c>
      <c r="AC387" s="2">
        <v>545</v>
      </c>
      <c r="AD387" s="2">
        <f t="shared" si="27"/>
        <v>1605</v>
      </c>
    </row>
    <row r="388" spans="1:30" x14ac:dyDescent="0.25">
      <c r="A388" s="10">
        <f t="shared" si="25"/>
        <v>41167</v>
      </c>
      <c r="F388" s="3">
        <f t="shared" si="28"/>
        <v>19712.484988310793</v>
      </c>
      <c r="H388" s="2">
        <f>SUM(X$363:X$377)*0.83</f>
        <v>830</v>
      </c>
      <c r="L388" s="2">
        <f t="shared" si="26"/>
        <v>830</v>
      </c>
      <c r="AD388" s="2">
        <f t="shared" si="27"/>
        <v>0</v>
      </c>
    </row>
    <row r="389" spans="1:30" x14ac:dyDescent="0.25">
      <c r="A389" s="10">
        <f t="shared" si="25"/>
        <v>41168</v>
      </c>
      <c r="F389" s="3">
        <f t="shared" si="28"/>
        <v>20542.484988310793</v>
      </c>
      <c r="K389" s="2">
        <v>780</v>
      </c>
      <c r="L389" s="2">
        <f t="shared" si="26"/>
        <v>780</v>
      </c>
      <c r="N389" s="2">
        <v>11285.38818639805</v>
      </c>
      <c r="O389" s="11">
        <v>1402.6997746991231</v>
      </c>
      <c r="P389" s="2">
        <v>0</v>
      </c>
      <c r="R389" s="2">
        <v>-2167</v>
      </c>
      <c r="S389" s="2">
        <v>2167</v>
      </c>
      <c r="AA389" s="2">
        <v>817.15506844567983</v>
      </c>
      <c r="AB389" s="2">
        <v>1250</v>
      </c>
      <c r="AD389" s="2">
        <f t="shared" si="27"/>
        <v>14755.243029542853</v>
      </c>
    </row>
    <row r="390" spans="1:30" x14ac:dyDescent="0.25">
      <c r="A390" s="10">
        <f t="shared" si="25"/>
        <v>41169</v>
      </c>
      <c r="F390" s="3">
        <f t="shared" si="28"/>
        <v>6567.2419587679396</v>
      </c>
      <c r="L390" s="2">
        <f t="shared" si="26"/>
        <v>0</v>
      </c>
      <c r="Q390" s="2">
        <v>9100</v>
      </c>
      <c r="Y390" s="2">
        <v>540</v>
      </c>
      <c r="Z390" s="2">
        <v>720</v>
      </c>
      <c r="AD390" s="2">
        <f t="shared" si="27"/>
        <v>10360</v>
      </c>
    </row>
    <row r="391" spans="1:30" x14ac:dyDescent="0.25">
      <c r="A391" s="10">
        <f t="shared" ref="A391:A454" si="29">+A390+1</f>
        <v>41170</v>
      </c>
      <c r="F391" s="3">
        <f t="shared" si="28"/>
        <v>-3792.7580412320604</v>
      </c>
      <c r="L391" s="2">
        <f t="shared" ref="L391:L454" si="30">SUM(H391:K391)</f>
        <v>0</v>
      </c>
      <c r="Y391" s="2">
        <v>540</v>
      </c>
      <c r="Z391" s="2">
        <v>20</v>
      </c>
      <c r="AD391" s="2">
        <f t="shared" ref="AD391:AD454" si="31">SUM(N391:AC391)</f>
        <v>560</v>
      </c>
    </row>
    <row r="392" spans="1:30" x14ac:dyDescent="0.25">
      <c r="A392" s="10">
        <f t="shared" si="29"/>
        <v>41171</v>
      </c>
      <c r="F392" s="3">
        <f t="shared" ref="F392:F455" si="32">+F391+L391-AD391</f>
        <v>-4352.7580412320604</v>
      </c>
      <c r="L392" s="2">
        <f t="shared" si="30"/>
        <v>0</v>
      </c>
      <c r="Y392" s="2">
        <v>540</v>
      </c>
      <c r="Z392" s="2">
        <v>20</v>
      </c>
      <c r="AD392" s="2">
        <f t="shared" si="31"/>
        <v>560</v>
      </c>
    </row>
    <row r="393" spans="1:30" x14ac:dyDescent="0.25">
      <c r="A393" s="10">
        <f t="shared" si="29"/>
        <v>41172</v>
      </c>
      <c r="F393" s="3">
        <f t="shared" si="32"/>
        <v>-4912.7580412320604</v>
      </c>
      <c r="L393" s="2">
        <f t="shared" si="30"/>
        <v>0</v>
      </c>
      <c r="Y393" s="2">
        <v>540</v>
      </c>
      <c r="Z393" s="2">
        <v>20</v>
      </c>
      <c r="AD393" s="2">
        <f t="shared" si="31"/>
        <v>560</v>
      </c>
    </row>
    <row r="394" spans="1:30" x14ac:dyDescent="0.25">
      <c r="A394" s="10">
        <f t="shared" si="29"/>
        <v>41173</v>
      </c>
      <c r="F394" s="3">
        <f t="shared" si="32"/>
        <v>-5472.7580412320604</v>
      </c>
      <c r="J394" s="2">
        <v>1200</v>
      </c>
      <c r="L394" s="2">
        <f t="shared" si="30"/>
        <v>1200</v>
      </c>
      <c r="X394" s="2">
        <v>500</v>
      </c>
      <c r="Y394" s="2">
        <v>540</v>
      </c>
      <c r="Z394" s="2">
        <v>20</v>
      </c>
      <c r="AC394" s="2">
        <v>545</v>
      </c>
      <c r="AD394" s="2">
        <f t="shared" si="31"/>
        <v>1605</v>
      </c>
    </row>
    <row r="395" spans="1:30" x14ac:dyDescent="0.25">
      <c r="A395" s="10">
        <f t="shared" si="29"/>
        <v>41174</v>
      </c>
      <c r="F395" s="3">
        <f t="shared" si="32"/>
        <v>-5877.7580412320604</v>
      </c>
      <c r="L395" s="2">
        <f t="shared" si="30"/>
        <v>0</v>
      </c>
      <c r="AD395" s="2">
        <f t="shared" si="31"/>
        <v>0</v>
      </c>
    </row>
    <row r="396" spans="1:30" x14ac:dyDescent="0.25">
      <c r="A396" s="10">
        <f t="shared" si="29"/>
        <v>41175</v>
      </c>
      <c r="F396" s="3">
        <f t="shared" si="32"/>
        <v>-5877.7580412320604</v>
      </c>
      <c r="L396" s="2">
        <f t="shared" si="30"/>
        <v>0</v>
      </c>
      <c r="AD396" s="2">
        <f t="shared" si="31"/>
        <v>0</v>
      </c>
    </row>
    <row r="397" spans="1:30" x14ac:dyDescent="0.25">
      <c r="A397" s="10">
        <f t="shared" si="29"/>
        <v>41176</v>
      </c>
      <c r="F397" s="3">
        <f t="shared" si="32"/>
        <v>-5877.7580412320604</v>
      </c>
      <c r="L397" s="2">
        <f t="shared" si="30"/>
        <v>0</v>
      </c>
      <c r="Y397" s="2">
        <v>540</v>
      </c>
      <c r="Z397" s="2">
        <v>20</v>
      </c>
      <c r="AD397" s="2">
        <f t="shared" si="31"/>
        <v>560</v>
      </c>
    </row>
    <row r="398" spans="1:30" x14ac:dyDescent="0.25">
      <c r="A398" s="10">
        <f t="shared" si="29"/>
        <v>41177</v>
      </c>
      <c r="F398" s="3">
        <f t="shared" si="32"/>
        <v>-6437.7580412320604</v>
      </c>
      <c r="H398" s="11">
        <v>11146.975322736746</v>
      </c>
      <c r="L398" s="2">
        <f t="shared" si="30"/>
        <v>11146.975322736746</v>
      </c>
      <c r="Y398" s="2">
        <v>540</v>
      </c>
      <c r="Z398" s="2">
        <v>20</v>
      </c>
      <c r="AD398" s="2">
        <f t="shared" si="31"/>
        <v>560</v>
      </c>
    </row>
    <row r="399" spans="1:30" x14ac:dyDescent="0.25">
      <c r="A399" s="10">
        <f t="shared" si="29"/>
        <v>41178</v>
      </c>
      <c r="F399" s="3">
        <f t="shared" si="32"/>
        <v>4149.2172815046852</v>
      </c>
      <c r="H399" s="2">
        <f>+S389*0.83</f>
        <v>1798.61</v>
      </c>
      <c r="L399" s="2">
        <f t="shared" si="30"/>
        <v>1798.61</v>
      </c>
      <c r="Y399" s="2">
        <v>540</v>
      </c>
      <c r="Z399" s="2">
        <v>20</v>
      </c>
      <c r="AD399" s="2">
        <f t="shared" si="31"/>
        <v>560</v>
      </c>
    </row>
    <row r="400" spans="1:30" x14ac:dyDescent="0.25">
      <c r="A400" s="10">
        <f t="shared" si="29"/>
        <v>41179</v>
      </c>
      <c r="F400" s="3">
        <f t="shared" si="32"/>
        <v>5387.8272815046848</v>
      </c>
      <c r="H400" s="2">
        <f>+AA389*0.83+AB389*0.83</f>
        <v>1715.7387068099142</v>
      </c>
      <c r="L400" s="2">
        <f t="shared" si="30"/>
        <v>1715.7387068099142</v>
      </c>
      <c r="Y400" s="2">
        <v>540</v>
      </c>
      <c r="Z400" s="2">
        <v>20</v>
      </c>
      <c r="AD400" s="2">
        <f t="shared" si="31"/>
        <v>560</v>
      </c>
    </row>
    <row r="401" spans="1:30" x14ac:dyDescent="0.25">
      <c r="A401" s="10">
        <f t="shared" si="29"/>
        <v>41180</v>
      </c>
      <c r="F401" s="3">
        <f t="shared" si="32"/>
        <v>6543.5659883145991</v>
      </c>
      <c r="H401" s="2">
        <f>SUM(X$378:X$392)*0.83</f>
        <v>830</v>
      </c>
      <c r="J401" s="2">
        <v>1200</v>
      </c>
      <c r="L401" s="2">
        <f t="shared" si="30"/>
        <v>2030</v>
      </c>
      <c r="X401" s="2">
        <v>500</v>
      </c>
      <c r="Y401" s="2">
        <v>540</v>
      </c>
      <c r="Z401" s="2">
        <v>20</v>
      </c>
      <c r="AC401" s="2">
        <v>545</v>
      </c>
      <c r="AD401" s="2">
        <f t="shared" si="31"/>
        <v>1605</v>
      </c>
    </row>
    <row r="402" spans="1:30" x14ac:dyDescent="0.25">
      <c r="A402" s="10">
        <f t="shared" si="29"/>
        <v>41181</v>
      </c>
      <c r="F402" s="3">
        <f t="shared" si="32"/>
        <v>6968.5659883146</v>
      </c>
      <c r="L402" s="2">
        <f t="shared" si="30"/>
        <v>0</v>
      </c>
      <c r="AD402" s="2">
        <f t="shared" si="31"/>
        <v>0</v>
      </c>
    </row>
    <row r="403" spans="1:30" x14ac:dyDescent="0.25">
      <c r="A403" s="10">
        <f t="shared" si="29"/>
        <v>41182</v>
      </c>
      <c r="F403" s="3">
        <f t="shared" si="32"/>
        <v>6968.5659883146</v>
      </c>
      <c r="K403" s="2">
        <v>780</v>
      </c>
      <c r="L403" s="2">
        <f t="shared" si="30"/>
        <v>780</v>
      </c>
      <c r="N403" s="2">
        <v>11285.38818639805</v>
      </c>
      <c r="O403" s="11">
        <v>1402.6997746991231</v>
      </c>
      <c r="P403" s="2">
        <v>0</v>
      </c>
      <c r="R403" s="2">
        <v>-2167</v>
      </c>
      <c r="S403" s="2">
        <v>2167</v>
      </c>
      <c r="T403" s="2">
        <v>173</v>
      </c>
      <c r="AA403" s="2">
        <v>817.15506844567983</v>
      </c>
      <c r="AB403" s="2">
        <v>1250</v>
      </c>
      <c r="AD403" s="2">
        <f t="shared" si="31"/>
        <v>14928.243029542853</v>
      </c>
    </row>
    <row r="404" spans="1:30" x14ac:dyDescent="0.25">
      <c r="A404" s="10">
        <f t="shared" si="29"/>
        <v>41183</v>
      </c>
      <c r="F404" s="3">
        <f t="shared" si="32"/>
        <v>-7179.6770412282531</v>
      </c>
      <c r="L404" s="2">
        <f t="shared" si="30"/>
        <v>0</v>
      </c>
      <c r="Y404" s="2">
        <v>540</v>
      </c>
      <c r="Z404" s="2">
        <v>20</v>
      </c>
      <c r="AD404" s="2">
        <f t="shared" si="31"/>
        <v>560</v>
      </c>
    </row>
    <row r="405" spans="1:30" x14ac:dyDescent="0.25">
      <c r="A405" s="10">
        <f t="shared" si="29"/>
        <v>41184</v>
      </c>
      <c r="F405" s="3">
        <f t="shared" si="32"/>
        <v>-7739.6770412282531</v>
      </c>
      <c r="L405" s="2">
        <f t="shared" si="30"/>
        <v>0</v>
      </c>
      <c r="Q405" s="2">
        <v>9100</v>
      </c>
      <c r="Y405" s="2">
        <v>540</v>
      </c>
      <c r="Z405" s="2">
        <v>20</v>
      </c>
      <c r="AD405" s="2">
        <f t="shared" si="31"/>
        <v>9660</v>
      </c>
    </row>
    <row r="406" spans="1:30" x14ac:dyDescent="0.25">
      <c r="A406" s="10">
        <f t="shared" si="29"/>
        <v>41185</v>
      </c>
      <c r="F406" s="3">
        <f t="shared" si="32"/>
        <v>-17399.677041228253</v>
      </c>
      <c r="L406" s="2">
        <f t="shared" si="30"/>
        <v>0</v>
      </c>
      <c r="Y406" s="2">
        <v>540</v>
      </c>
      <c r="Z406" s="2">
        <v>20</v>
      </c>
      <c r="AD406" s="2">
        <f t="shared" si="31"/>
        <v>560</v>
      </c>
    </row>
    <row r="407" spans="1:30" x14ac:dyDescent="0.25">
      <c r="A407" s="10">
        <f t="shared" si="29"/>
        <v>41186</v>
      </c>
      <c r="F407" s="3">
        <f t="shared" si="32"/>
        <v>-17959.677041228253</v>
      </c>
      <c r="L407" s="2">
        <f t="shared" si="30"/>
        <v>0</v>
      </c>
      <c r="Y407" s="2">
        <v>540</v>
      </c>
      <c r="Z407" s="2">
        <v>20</v>
      </c>
      <c r="AD407" s="2">
        <f t="shared" si="31"/>
        <v>560</v>
      </c>
    </row>
    <row r="408" spans="1:30" x14ac:dyDescent="0.25">
      <c r="A408" s="10">
        <f t="shared" si="29"/>
        <v>41187</v>
      </c>
      <c r="F408" s="3">
        <f t="shared" si="32"/>
        <v>-18519.677041228253</v>
      </c>
      <c r="I408" s="2">
        <v>40007</v>
      </c>
      <c r="J408" s="2">
        <v>1200</v>
      </c>
      <c r="L408" s="2">
        <f t="shared" si="30"/>
        <v>41207</v>
      </c>
      <c r="U408" s="2">
        <v>4258</v>
      </c>
      <c r="X408" s="2">
        <v>500</v>
      </c>
      <c r="Y408" s="2">
        <v>540</v>
      </c>
      <c r="Z408" s="2">
        <v>20</v>
      </c>
      <c r="AC408" s="2">
        <v>545</v>
      </c>
      <c r="AD408" s="2">
        <f t="shared" si="31"/>
        <v>5863</v>
      </c>
    </row>
    <row r="409" spans="1:30" x14ac:dyDescent="0.25">
      <c r="A409" s="10">
        <f t="shared" si="29"/>
        <v>41188</v>
      </c>
      <c r="F409" s="3">
        <f t="shared" si="32"/>
        <v>16824.322958771747</v>
      </c>
      <c r="L409" s="2">
        <f t="shared" si="30"/>
        <v>0</v>
      </c>
      <c r="W409" s="2">
        <v>1200</v>
      </c>
      <c r="AD409" s="2">
        <f t="shared" si="31"/>
        <v>1200</v>
      </c>
    </row>
    <row r="410" spans="1:30" x14ac:dyDescent="0.25">
      <c r="A410" s="10">
        <f t="shared" si="29"/>
        <v>41189</v>
      </c>
      <c r="F410" s="3">
        <f t="shared" si="32"/>
        <v>15624.322958771747</v>
      </c>
      <c r="L410" s="2">
        <f t="shared" si="30"/>
        <v>0</v>
      </c>
      <c r="AD410" s="2">
        <f t="shared" si="31"/>
        <v>0</v>
      </c>
    </row>
    <row r="411" spans="1:30" x14ac:dyDescent="0.25">
      <c r="A411" s="10">
        <f t="shared" si="29"/>
        <v>41190</v>
      </c>
      <c r="F411" s="3">
        <f t="shared" si="32"/>
        <v>15624.322958771747</v>
      </c>
      <c r="L411" s="2">
        <f t="shared" si="30"/>
        <v>0</v>
      </c>
      <c r="Y411" s="2">
        <v>540</v>
      </c>
      <c r="Z411" s="2">
        <v>1220</v>
      </c>
      <c r="AD411" s="2">
        <f t="shared" si="31"/>
        <v>1760</v>
      </c>
    </row>
    <row r="412" spans="1:30" x14ac:dyDescent="0.25">
      <c r="A412" s="10">
        <f t="shared" si="29"/>
        <v>41191</v>
      </c>
      <c r="F412" s="3">
        <f t="shared" si="32"/>
        <v>13864.322958771747</v>
      </c>
      <c r="L412" s="2">
        <f t="shared" si="30"/>
        <v>0</v>
      </c>
      <c r="Y412" s="2">
        <v>540</v>
      </c>
      <c r="Z412" s="2">
        <v>20</v>
      </c>
      <c r="AD412" s="2">
        <f t="shared" si="31"/>
        <v>560</v>
      </c>
    </row>
    <row r="413" spans="1:30" x14ac:dyDescent="0.25">
      <c r="A413" s="10">
        <f t="shared" si="29"/>
        <v>41192</v>
      </c>
      <c r="F413" s="3">
        <f t="shared" si="32"/>
        <v>13304.322958771747</v>
      </c>
      <c r="L413" s="2">
        <f t="shared" si="30"/>
        <v>0</v>
      </c>
      <c r="Y413" s="2">
        <v>540</v>
      </c>
      <c r="Z413" s="2">
        <v>20</v>
      </c>
      <c r="AD413" s="2">
        <f t="shared" si="31"/>
        <v>560</v>
      </c>
    </row>
    <row r="414" spans="1:30" x14ac:dyDescent="0.25">
      <c r="A414" s="10">
        <f t="shared" si="29"/>
        <v>41193</v>
      </c>
      <c r="F414" s="3">
        <f t="shared" si="32"/>
        <v>12744.322958771747</v>
      </c>
      <c r="L414" s="2">
        <f t="shared" si="30"/>
        <v>0</v>
      </c>
      <c r="Y414" s="2">
        <v>540</v>
      </c>
      <c r="Z414" s="2">
        <v>20</v>
      </c>
      <c r="AD414" s="2">
        <f t="shared" si="31"/>
        <v>560</v>
      </c>
    </row>
    <row r="415" spans="1:30" x14ac:dyDescent="0.25">
      <c r="A415" s="10">
        <f t="shared" si="29"/>
        <v>41194</v>
      </c>
      <c r="F415" s="3">
        <f t="shared" si="32"/>
        <v>12184.322958771747</v>
      </c>
      <c r="H415" s="11">
        <v>11146.975322736746</v>
      </c>
      <c r="J415" s="2">
        <v>1200</v>
      </c>
      <c r="L415" s="2">
        <f t="shared" si="30"/>
        <v>12346.975322736746</v>
      </c>
      <c r="X415" s="2">
        <v>500</v>
      </c>
      <c r="Y415" s="2">
        <v>540</v>
      </c>
      <c r="Z415" s="2">
        <v>20</v>
      </c>
      <c r="AC415" s="2">
        <v>545</v>
      </c>
      <c r="AD415" s="2">
        <f t="shared" si="31"/>
        <v>1605</v>
      </c>
    </row>
    <row r="416" spans="1:30" x14ac:dyDescent="0.25">
      <c r="A416" s="10">
        <f t="shared" si="29"/>
        <v>41195</v>
      </c>
      <c r="F416" s="3">
        <f t="shared" si="32"/>
        <v>22926.298281508491</v>
      </c>
      <c r="H416" s="2">
        <f>+S403*0.83</f>
        <v>1798.61</v>
      </c>
      <c r="L416" s="2">
        <f t="shared" si="30"/>
        <v>1798.61</v>
      </c>
      <c r="AD416" s="2">
        <f t="shared" si="31"/>
        <v>0</v>
      </c>
    </row>
    <row r="417" spans="1:30" x14ac:dyDescent="0.25">
      <c r="A417" s="10">
        <f t="shared" si="29"/>
        <v>41196</v>
      </c>
      <c r="F417" s="3">
        <f t="shared" si="32"/>
        <v>24724.908281508491</v>
      </c>
      <c r="H417" s="2">
        <f>+AA403*0.83+AB403*0.83</f>
        <v>1715.7387068099142</v>
      </c>
      <c r="L417" s="2">
        <f t="shared" si="30"/>
        <v>1715.7387068099142</v>
      </c>
      <c r="AD417" s="2">
        <f t="shared" si="31"/>
        <v>0</v>
      </c>
    </row>
    <row r="418" spans="1:30" x14ac:dyDescent="0.25">
      <c r="A418" s="10">
        <f t="shared" si="29"/>
        <v>41197</v>
      </c>
      <c r="F418" s="3">
        <f t="shared" si="32"/>
        <v>26440.646988318404</v>
      </c>
      <c r="H418" s="2">
        <f>SUM(X$393:X$407)*0.83</f>
        <v>830</v>
      </c>
      <c r="L418" s="2">
        <f t="shared" si="30"/>
        <v>830</v>
      </c>
      <c r="Y418" s="2">
        <v>540</v>
      </c>
      <c r="Z418" s="2">
        <v>20</v>
      </c>
      <c r="AD418" s="2">
        <f t="shared" si="31"/>
        <v>560</v>
      </c>
    </row>
    <row r="419" spans="1:30" x14ac:dyDescent="0.25">
      <c r="A419" s="10">
        <f t="shared" si="29"/>
        <v>41198</v>
      </c>
      <c r="F419" s="3">
        <f t="shared" si="32"/>
        <v>26710.646988318404</v>
      </c>
      <c r="K419" s="2">
        <v>780</v>
      </c>
      <c r="L419" s="2">
        <f t="shared" si="30"/>
        <v>780</v>
      </c>
      <c r="N419" s="2">
        <v>10156.736028064002</v>
      </c>
      <c r="O419" s="11">
        <v>1402.6997746991231</v>
      </c>
      <c r="P419" s="2">
        <v>0</v>
      </c>
      <c r="R419" s="2">
        <v>-2167</v>
      </c>
      <c r="S419" s="2">
        <v>2167</v>
      </c>
      <c r="Y419" s="2">
        <v>540</v>
      </c>
      <c r="Z419" s="2">
        <v>720</v>
      </c>
      <c r="AA419" s="2">
        <v>713.33933498414137</v>
      </c>
      <c r="AB419" s="2">
        <v>1250</v>
      </c>
      <c r="AD419" s="2">
        <f t="shared" si="31"/>
        <v>14782.775137747267</v>
      </c>
    </row>
    <row r="420" spans="1:30" x14ac:dyDescent="0.25">
      <c r="A420" s="10">
        <f t="shared" si="29"/>
        <v>41199</v>
      </c>
      <c r="F420" s="3">
        <f t="shared" si="32"/>
        <v>12707.871850571137</v>
      </c>
      <c r="L420" s="2">
        <f t="shared" si="30"/>
        <v>0</v>
      </c>
      <c r="Q420" s="2">
        <v>9100</v>
      </c>
      <c r="Y420" s="2">
        <v>540</v>
      </c>
      <c r="Z420" s="2">
        <v>20</v>
      </c>
      <c r="AD420" s="2">
        <f t="shared" si="31"/>
        <v>9660</v>
      </c>
    </row>
    <row r="421" spans="1:30" x14ac:dyDescent="0.25">
      <c r="A421" s="10">
        <f t="shared" si="29"/>
        <v>41200</v>
      </c>
      <c r="F421" s="3">
        <f t="shared" si="32"/>
        <v>3047.8718505711367</v>
      </c>
      <c r="L421" s="2">
        <f t="shared" si="30"/>
        <v>0</v>
      </c>
      <c r="Y421" s="2">
        <v>540</v>
      </c>
      <c r="Z421" s="2">
        <v>20</v>
      </c>
      <c r="AD421" s="2">
        <f t="shared" si="31"/>
        <v>560</v>
      </c>
    </row>
    <row r="422" spans="1:30" x14ac:dyDescent="0.25">
      <c r="A422" s="10">
        <f t="shared" si="29"/>
        <v>41201</v>
      </c>
      <c r="F422" s="3">
        <f t="shared" si="32"/>
        <v>2487.8718505711367</v>
      </c>
      <c r="J422" s="2">
        <v>1200</v>
      </c>
      <c r="L422" s="2">
        <f t="shared" si="30"/>
        <v>1200</v>
      </c>
      <c r="X422" s="2">
        <v>500</v>
      </c>
      <c r="Y422" s="2">
        <v>540</v>
      </c>
      <c r="Z422" s="2">
        <v>20</v>
      </c>
      <c r="AC422" s="2">
        <v>545</v>
      </c>
      <c r="AD422" s="2">
        <f t="shared" si="31"/>
        <v>1605</v>
      </c>
    </row>
    <row r="423" spans="1:30" x14ac:dyDescent="0.25">
      <c r="A423" s="10">
        <f t="shared" si="29"/>
        <v>41202</v>
      </c>
      <c r="F423" s="3">
        <f t="shared" si="32"/>
        <v>2082.8718505711367</v>
      </c>
      <c r="L423" s="2">
        <f t="shared" si="30"/>
        <v>0</v>
      </c>
      <c r="AD423" s="2">
        <f t="shared" si="31"/>
        <v>0</v>
      </c>
    </row>
    <row r="424" spans="1:30" x14ac:dyDescent="0.25">
      <c r="A424" s="10">
        <f t="shared" si="29"/>
        <v>41203</v>
      </c>
      <c r="F424" s="3">
        <f t="shared" si="32"/>
        <v>2082.8718505711367</v>
      </c>
      <c r="L424" s="2">
        <f t="shared" si="30"/>
        <v>0</v>
      </c>
      <c r="AD424" s="2">
        <f t="shared" si="31"/>
        <v>0</v>
      </c>
    </row>
    <row r="425" spans="1:30" x14ac:dyDescent="0.25">
      <c r="A425" s="10">
        <f t="shared" si="29"/>
        <v>41204</v>
      </c>
      <c r="F425" s="3">
        <f t="shared" si="32"/>
        <v>2082.8718505711367</v>
      </c>
      <c r="L425" s="2">
        <f t="shared" si="30"/>
        <v>0</v>
      </c>
      <c r="Y425" s="2">
        <v>540</v>
      </c>
      <c r="Z425" s="2">
        <v>20</v>
      </c>
      <c r="AD425" s="2">
        <f t="shared" si="31"/>
        <v>560</v>
      </c>
    </row>
    <row r="426" spans="1:30" x14ac:dyDescent="0.25">
      <c r="A426" s="10">
        <f t="shared" si="29"/>
        <v>41205</v>
      </c>
      <c r="F426" s="3">
        <f t="shared" si="32"/>
        <v>1522.8718505711367</v>
      </c>
      <c r="L426" s="2">
        <f t="shared" si="30"/>
        <v>0</v>
      </c>
      <c r="Y426" s="2">
        <v>540</v>
      </c>
      <c r="Z426" s="2">
        <v>20</v>
      </c>
      <c r="AD426" s="2">
        <f t="shared" si="31"/>
        <v>560</v>
      </c>
    </row>
    <row r="427" spans="1:30" x14ac:dyDescent="0.25">
      <c r="A427" s="10">
        <f t="shared" si="29"/>
        <v>41206</v>
      </c>
      <c r="F427" s="3">
        <f t="shared" si="32"/>
        <v>962.87185057113675</v>
      </c>
      <c r="L427" s="2">
        <f t="shared" si="30"/>
        <v>0</v>
      </c>
      <c r="Y427" s="2">
        <v>540</v>
      </c>
      <c r="Z427" s="2">
        <v>20</v>
      </c>
      <c r="AD427" s="2">
        <f t="shared" si="31"/>
        <v>560</v>
      </c>
    </row>
    <row r="428" spans="1:30" x14ac:dyDescent="0.25">
      <c r="A428" s="10">
        <f t="shared" si="29"/>
        <v>41207</v>
      </c>
      <c r="F428" s="3">
        <f t="shared" si="32"/>
        <v>402.87185057113675</v>
      </c>
      <c r="H428" s="11">
        <v>9615.7726541285192</v>
      </c>
      <c r="L428" s="2">
        <f t="shared" si="30"/>
        <v>9615.7726541285192</v>
      </c>
      <c r="Y428" s="2">
        <v>540</v>
      </c>
      <c r="Z428" s="2">
        <v>20</v>
      </c>
      <c r="AD428" s="2">
        <f t="shared" si="31"/>
        <v>560</v>
      </c>
    </row>
    <row r="429" spans="1:30" x14ac:dyDescent="0.25">
      <c r="A429" s="10">
        <f t="shared" si="29"/>
        <v>41208</v>
      </c>
      <c r="F429" s="3">
        <f t="shared" si="32"/>
        <v>9458.644504699656</v>
      </c>
      <c r="H429" s="2">
        <f>+S419*0.83</f>
        <v>1798.61</v>
      </c>
      <c r="J429" s="2">
        <v>1200</v>
      </c>
      <c r="L429" s="2">
        <f t="shared" si="30"/>
        <v>2998.6099999999997</v>
      </c>
      <c r="X429" s="2">
        <v>500</v>
      </c>
      <c r="Y429" s="2">
        <v>540</v>
      </c>
      <c r="Z429" s="2">
        <v>20</v>
      </c>
      <c r="AC429" s="2">
        <v>545</v>
      </c>
      <c r="AD429" s="2">
        <f t="shared" si="31"/>
        <v>1605</v>
      </c>
    </row>
    <row r="430" spans="1:30" x14ac:dyDescent="0.25">
      <c r="A430" s="10">
        <f t="shared" si="29"/>
        <v>41209</v>
      </c>
      <c r="F430" s="3">
        <f t="shared" si="32"/>
        <v>10852.254504699657</v>
      </c>
      <c r="H430" s="2">
        <f>+AA419*0.83+AB419*0.83</f>
        <v>1629.5716480368374</v>
      </c>
      <c r="L430" s="2">
        <f t="shared" si="30"/>
        <v>1629.5716480368374</v>
      </c>
      <c r="AD430" s="2">
        <f t="shared" si="31"/>
        <v>0</v>
      </c>
    </row>
    <row r="431" spans="1:30" x14ac:dyDescent="0.25">
      <c r="A431" s="10">
        <f t="shared" si="29"/>
        <v>41210</v>
      </c>
      <c r="F431" s="3">
        <f t="shared" si="32"/>
        <v>12481.826152736494</v>
      </c>
      <c r="H431" s="2">
        <f>SUM(X$408:X$422)*0.83</f>
        <v>1245</v>
      </c>
      <c r="L431" s="2">
        <f t="shared" si="30"/>
        <v>1245</v>
      </c>
      <c r="AD431" s="2">
        <f t="shared" si="31"/>
        <v>0</v>
      </c>
    </row>
    <row r="432" spans="1:30" x14ac:dyDescent="0.25">
      <c r="A432" s="10">
        <f t="shared" si="29"/>
        <v>41211</v>
      </c>
      <c r="F432" s="3">
        <f t="shared" si="32"/>
        <v>13726.826152736494</v>
      </c>
      <c r="L432" s="2">
        <f t="shared" si="30"/>
        <v>0</v>
      </c>
      <c r="Y432" s="2">
        <v>540</v>
      </c>
      <c r="Z432" s="2">
        <v>20</v>
      </c>
      <c r="AD432" s="2">
        <f t="shared" si="31"/>
        <v>560</v>
      </c>
    </row>
    <row r="433" spans="1:30" x14ac:dyDescent="0.25">
      <c r="A433" s="10">
        <f t="shared" si="29"/>
        <v>41212</v>
      </c>
      <c r="F433" s="3">
        <f t="shared" si="32"/>
        <v>13166.826152736494</v>
      </c>
      <c r="K433" s="2">
        <v>780</v>
      </c>
      <c r="L433" s="2">
        <f t="shared" si="30"/>
        <v>780</v>
      </c>
      <c r="N433" s="2">
        <v>10156.736028064002</v>
      </c>
      <c r="O433" s="11">
        <v>1402.6997746991231</v>
      </c>
      <c r="P433" s="2">
        <v>0</v>
      </c>
      <c r="R433" s="2">
        <v>-2167</v>
      </c>
      <c r="S433" s="2">
        <v>2167</v>
      </c>
      <c r="Y433" s="2">
        <v>540</v>
      </c>
      <c r="Z433" s="2">
        <v>20</v>
      </c>
      <c r="AA433" s="2">
        <v>713.33933498414137</v>
      </c>
      <c r="AB433" s="2">
        <v>1250</v>
      </c>
      <c r="AD433" s="2">
        <f t="shared" si="31"/>
        <v>14082.775137747267</v>
      </c>
    </row>
    <row r="434" spans="1:30" x14ac:dyDescent="0.25">
      <c r="A434" s="10">
        <f t="shared" si="29"/>
        <v>41213</v>
      </c>
      <c r="F434" s="3">
        <f t="shared" si="32"/>
        <v>-135.94898501077296</v>
      </c>
      <c r="L434" s="2">
        <f t="shared" si="30"/>
        <v>0</v>
      </c>
      <c r="Y434" s="2">
        <v>540</v>
      </c>
      <c r="Z434" s="2">
        <v>20</v>
      </c>
      <c r="AD434" s="2">
        <f t="shared" si="31"/>
        <v>560</v>
      </c>
    </row>
    <row r="435" spans="1:30" x14ac:dyDescent="0.25">
      <c r="A435" s="10">
        <f t="shared" si="29"/>
        <v>41214</v>
      </c>
      <c r="F435" s="3">
        <f t="shared" si="32"/>
        <v>-695.94898501077296</v>
      </c>
      <c r="L435" s="2">
        <f t="shared" si="30"/>
        <v>0</v>
      </c>
      <c r="Y435" s="2">
        <v>540</v>
      </c>
      <c r="Z435" s="2">
        <v>20</v>
      </c>
      <c r="AD435" s="2">
        <f t="shared" si="31"/>
        <v>560</v>
      </c>
    </row>
    <row r="436" spans="1:30" x14ac:dyDescent="0.25">
      <c r="A436" s="10">
        <f t="shared" si="29"/>
        <v>41215</v>
      </c>
      <c r="F436" s="3">
        <f t="shared" si="32"/>
        <v>-1255.948985010773</v>
      </c>
      <c r="J436" s="2">
        <v>1200</v>
      </c>
      <c r="L436" s="2">
        <f t="shared" si="30"/>
        <v>1200</v>
      </c>
      <c r="Q436" s="2">
        <v>9100</v>
      </c>
      <c r="X436" s="2">
        <v>500</v>
      </c>
      <c r="Y436" s="2">
        <v>540</v>
      </c>
      <c r="Z436" s="2">
        <v>20</v>
      </c>
      <c r="AC436" s="2">
        <v>545</v>
      </c>
      <c r="AD436" s="2">
        <f t="shared" si="31"/>
        <v>10705</v>
      </c>
    </row>
    <row r="437" spans="1:30" x14ac:dyDescent="0.25">
      <c r="A437" s="10">
        <f t="shared" si="29"/>
        <v>41216</v>
      </c>
      <c r="F437" s="3">
        <f t="shared" si="32"/>
        <v>-10760.948985010773</v>
      </c>
      <c r="L437" s="2">
        <f t="shared" si="30"/>
        <v>0</v>
      </c>
      <c r="AD437" s="2">
        <f t="shared" si="31"/>
        <v>0</v>
      </c>
    </row>
    <row r="438" spans="1:30" x14ac:dyDescent="0.25">
      <c r="A438" s="10">
        <f t="shared" si="29"/>
        <v>41217</v>
      </c>
      <c r="F438" s="3">
        <f t="shared" si="32"/>
        <v>-10760.948985010773</v>
      </c>
      <c r="L438" s="2">
        <f t="shared" si="30"/>
        <v>0</v>
      </c>
      <c r="AD438" s="2">
        <f t="shared" si="31"/>
        <v>0</v>
      </c>
    </row>
    <row r="439" spans="1:30" x14ac:dyDescent="0.25">
      <c r="A439" s="10">
        <f t="shared" si="29"/>
        <v>41218</v>
      </c>
      <c r="F439" s="3">
        <f t="shared" si="32"/>
        <v>-10760.948985010773</v>
      </c>
      <c r="I439" s="2">
        <v>37426</v>
      </c>
      <c r="L439" s="2">
        <f t="shared" si="30"/>
        <v>37426</v>
      </c>
      <c r="U439" s="2">
        <v>4258</v>
      </c>
      <c r="Y439" s="2">
        <v>540</v>
      </c>
      <c r="Z439" s="2">
        <v>20</v>
      </c>
      <c r="AD439" s="2">
        <f t="shared" si="31"/>
        <v>4818</v>
      </c>
    </row>
    <row r="440" spans="1:30" x14ac:dyDescent="0.25">
      <c r="A440" s="10">
        <f t="shared" si="29"/>
        <v>41219</v>
      </c>
      <c r="F440" s="3">
        <f t="shared" si="32"/>
        <v>21847.051014989229</v>
      </c>
      <c r="L440" s="2">
        <f t="shared" si="30"/>
        <v>0</v>
      </c>
      <c r="W440" s="2">
        <v>1200</v>
      </c>
      <c r="Y440" s="2">
        <v>540</v>
      </c>
      <c r="Z440" s="2">
        <v>1220</v>
      </c>
      <c r="AD440" s="2">
        <f t="shared" si="31"/>
        <v>2960</v>
      </c>
    </row>
    <row r="441" spans="1:30" x14ac:dyDescent="0.25">
      <c r="A441" s="10">
        <f t="shared" si="29"/>
        <v>41220</v>
      </c>
      <c r="F441" s="3">
        <f t="shared" si="32"/>
        <v>18887.051014989229</v>
      </c>
      <c r="L441" s="2">
        <f t="shared" si="30"/>
        <v>0</v>
      </c>
      <c r="Y441" s="2">
        <v>540</v>
      </c>
      <c r="Z441" s="2">
        <v>20</v>
      </c>
      <c r="AD441" s="2">
        <f t="shared" si="31"/>
        <v>560</v>
      </c>
    </row>
    <row r="442" spans="1:30" x14ac:dyDescent="0.25">
      <c r="A442" s="10">
        <f t="shared" si="29"/>
        <v>41221</v>
      </c>
      <c r="F442" s="3">
        <f t="shared" si="32"/>
        <v>18327.051014989229</v>
      </c>
      <c r="L442" s="2">
        <f t="shared" si="30"/>
        <v>0</v>
      </c>
      <c r="Y442" s="2">
        <v>540</v>
      </c>
      <c r="Z442" s="2">
        <v>20</v>
      </c>
      <c r="AD442" s="2">
        <f t="shared" si="31"/>
        <v>560</v>
      </c>
    </row>
    <row r="443" spans="1:30" x14ac:dyDescent="0.25">
      <c r="A443" s="10">
        <f t="shared" si="29"/>
        <v>41222</v>
      </c>
      <c r="F443" s="3">
        <f t="shared" si="32"/>
        <v>17767.051014989229</v>
      </c>
      <c r="J443" s="2">
        <v>1200</v>
      </c>
      <c r="L443" s="2">
        <f t="shared" si="30"/>
        <v>1200</v>
      </c>
      <c r="X443" s="2">
        <v>500</v>
      </c>
      <c r="Y443" s="2">
        <v>540</v>
      </c>
      <c r="Z443" s="2">
        <v>20</v>
      </c>
      <c r="AC443" s="2">
        <v>545</v>
      </c>
      <c r="AD443" s="2">
        <f t="shared" si="31"/>
        <v>1605</v>
      </c>
    </row>
    <row r="444" spans="1:30" x14ac:dyDescent="0.25">
      <c r="A444" s="10">
        <f t="shared" si="29"/>
        <v>41223</v>
      </c>
      <c r="F444" s="3">
        <f t="shared" si="32"/>
        <v>17362.051014989229</v>
      </c>
      <c r="L444" s="2">
        <f t="shared" si="30"/>
        <v>0</v>
      </c>
      <c r="AD444" s="2">
        <f t="shared" si="31"/>
        <v>0</v>
      </c>
    </row>
    <row r="445" spans="1:30" x14ac:dyDescent="0.25">
      <c r="A445" s="10">
        <f t="shared" si="29"/>
        <v>41224</v>
      </c>
      <c r="F445" s="3">
        <f t="shared" si="32"/>
        <v>17362.051014989229</v>
      </c>
      <c r="L445" s="2">
        <f t="shared" si="30"/>
        <v>0</v>
      </c>
      <c r="AD445" s="2">
        <f t="shared" si="31"/>
        <v>0</v>
      </c>
    </row>
    <row r="446" spans="1:30" x14ac:dyDescent="0.25">
      <c r="A446" s="10">
        <f t="shared" si="29"/>
        <v>41225</v>
      </c>
      <c r="F446" s="3">
        <f t="shared" si="32"/>
        <v>17362.051014989229</v>
      </c>
      <c r="H446" s="11">
        <v>9615.7726541285192</v>
      </c>
      <c r="L446" s="2">
        <f t="shared" si="30"/>
        <v>9615.7726541285192</v>
      </c>
      <c r="Y446" s="2">
        <v>540</v>
      </c>
      <c r="Z446" s="2">
        <v>20</v>
      </c>
      <c r="AD446" s="2">
        <f t="shared" si="31"/>
        <v>560</v>
      </c>
    </row>
    <row r="447" spans="1:30" x14ac:dyDescent="0.25">
      <c r="A447" s="10">
        <f t="shared" si="29"/>
        <v>41226</v>
      </c>
      <c r="F447" s="3">
        <f t="shared" si="32"/>
        <v>26417.823669117748</v>
      </c>
      <c r="H447" s="2">
        <f>+S433*0.83</f>
        <v>1798.61</v>
      </c>
      <c r="L447" s="2">
        <f t="shared" si="30"/>
        <v>1798.61</v>
      </c>
      <c r="Y447" s="2">
        <v>540</v>
      </c>
      <c r="Z447" s="2">
        <v>20</v>
      </c>
      <c r="AD447" s="2">
        <f t="shared" si="31"/>
        <v>560</v>
      </c>
    </row>
    <row r="448" spans="1:30" x14ac:dyDescent="0.25">
      <c r="A448" s="10">
        <f t="shared" si="29"/>
        <v>41227</v>
      </c>
      <c r="F448" s="3">
        <f t="shared" si="32"/>
        <v>27656.433669117749</v>
      </c>
      <c r="H448" s="2">
        <f>+AA433*0.83+AB433*0.83</f>
        <v>1629.5716480368374</v>
      </c>
      <c r="L448" s="2">
        <f t="shared" si="30"/>
        <v>1629.5716480368374</v>
      </c>
      <c r="Y448" s="2">
        <v>540</v>
      </c>
      <c r="Z448" s="2">
        <v>20</v>
      </c>
      <c r="AD448" s="2">
        <f t="shared" si="31"/>
        <v>560</v>
      </c>
    </row>
    <row r="449" spans="1:30" x14ac:dyDescent="0.25">
      <c r="A449" s="10">
        <f t="shared" si="29"/>
        <v>41228</v>
      </c>
      <c r="F449" s="3">
        <f t="shared" si="32"/>
        <v>28726.005317154588</v>
      </c>
      <c r="H449" s="2">
        <f>SUM(X$423:X$437)*0.83</f>
        <v>830</v>
      </c>
      <c r="L449" s="2">
        <f t="shared" si="30"/>
        <v>830</v>
      </c>
      <c r="Y449" s="2">
        <v>540</v>
      </c>
      <c r="Z449" s="2">
        <v>20</v>
      </c>
      <c r="AD449" s="2">
        <f t="shared" si="31"/>
        <v>560</v>
      </c>
    </row>
    <row r="450" spans="1:30" x14ac:dyDescent="0.25">
      <c r="A450" s="10">
        <f t="shared" si="29"/>
        <v>41229</v>
      </c>
      <c r="F450" s="3">
        <f t="shared" si="32"/>
        <v>28996.005317154588</v>
      </c>
      <c r="J450" s="2">
        <v>1200</v>
      </c>
      <c r="K450" s="2">
        <v>780</v>
      </c>
      <c r="L450" s="2">
        <f t="shared" si="30"/>
        <v>1980</v>
      </c>
      <c r="N450" s="2">
        <v>8712.214766774292</v>
      </c>
      <c r="O450" s="11">
        <v>1387.4920004769008</v>
      </c>
      <c r="P450" s="2">
        <v>0</v>
      </c>
      <c r="R450" s="2">
        <v>-2167</v>
      </c>
      <c r="S450" s="2">
        <v>2167</v>
      </c>
      <c r="X450" s="2">
        <v>500</v>
      </c>
      <c r="Y450" s="2">
        <v>540</v>
      </c>
      <c r="Z450" s="2">
        <v>720</v>
      </c>
      <c r="AA450" s="2">
        <v>713.33933498414137</v>
      </c>
      <c r="AB450" s="2">
        <v>1250</v>
      </c>
      <c r="AC450" s="2">
        <v>545</v>
      </c>
      <c r="AD450" s="2">
        <f t="shared" si="31"/>
        <v>14368.046102235334</v>
      </c>
    </row>
    <row r="451" spans="1:30" x14ac:dyDescent="0.25">
      <c r="A451" s="10">
        <f t="shared" si="29"/>
        <v>41230</v>
      </c>
      <c r="F451" s="3">
        <f t="shared" si="32"/>
        <v>16607.959214919254</v>
      </c>
      <c r="L451" s="2">
        <f t="shared" si="30"/>
        <v>0</v>
      </c>
      <c r="Q451" s="2">
        <v>9100</v>
      </c>
      <c r="AD451" s="2">
        <f t="shared" si="31"/>
        <v>9100</v>
      </c>
    </row>
    <row r="452" spans="1:30" x14ac:dyDescent="0.25">
      <c r="A452" s="10">
        <f t="shared" si="29"/>
        <v>41231</v>
      </c>
      <c r="F452" s="3">
        <f t="shared" si="32"/>
        <v>7507.959214919254</v>
      </c>
      <c r="L452" s="2">
        <f t="shared" si="30"/>
        <v>0</v>
      </c>
      <c r="AD452" s="2">
        <f t="shared" si="31"/>
        <v>0</v>
      </c>
    </row>
    <row r="453" spans="1:30" x14ac:dyDescent="0.25">
      <c r="A453" s="10">
        <f t="shared" si="29"/>
        <v>41232</v>
      </c>
      <c r="F453" s="3">
        <f t="shared" si="32"/>
        <v>7507.959214919254</v>
      </c>
      <c r="L453" s="2">
        <f t="shared" si="30"/>
        <v>0</v>
      </c>
      <c r="Y453" s="2">
        <v>540</v>
      </c>
      <c r="Z453" s="2">
        <v>20</v>
      </c>
      <c r="AD453" s="2">
        <f t="shared" si="31"/>
        <v>560</v>
      </c>
    </row>
    <row r="454" spans="1:30" x14ac:dyDescent="0.25">
      <c r="A454" s="10">
        <f t="shared" si="29"/>
        <v>41233</v>
      </c>
      <c r="F454" s="3">
        <f t="shared" si="32"/>
        <v>6947.959214919254</v>
      </c>
      <c r="L454" s="2">
        <f t="shared" si="30"/>
        <v>0</v>
      </c>
      <c r="Y454" s="2">
        <v>540</v>
      </c>
      <c r="Z454" s="2">
        <v>20</v>
      </c>
      <c r="AD454" s="2">
        <f t="shared" si="31"/>
        <v>560</v>
      </c>
    </row>
    <row r="455" spans="1:30" x14ac:dyDescent="0.25">
      <c r="A455" s="10">
        <f t="shared" ref="A455:A518" si="33">+A454+1</f>
        <v>41234</v>
      </c>
      <c r="F455" s="3">
        <f t="shared" si="32"/>
        <v>6387.959214919254</v>
      </c>
      <c r="L455" s="2">
        <f t="shared" ref="L455:L518" si="34">SUM(H455:K455)</f>
        <v>0</v>
      </c>
      <c r="Y455" s="2">
        <v>540</v>
      </c>
      <c r="Z455" s="2">
        <v>20</v>
      </c>
      <c r="AD455" s="2">
        <f t="shared" ref="AD455:AD518" si="35">SUM(N455:AC455)</f>
        <v>560</v>
      </c>
    </row>
    <row r="456" spans="1:30" x14ac:dyDescent="0.25">
      <c r="A456" s="10">
        <f t="shared" si="33"/>
        <v>41235</v>
      </c>
      <c r="F456" s="3">
        <f t="shared" ref="F456:F519" si="36">+F455+L455-AD455</f>
        <v>5827.959214919254</v>
      </c>
      <c r="L456" s="2">
        <f t="shared" si="34"/>
        <v>0</v>
      </c>
      <c r="Y456" s="2">
        <v>540</v>
      </c>
      <c r="Z456" s="2">
        <v>20</v>
      </c>
      <c r="AD456" s="2">
        <f t="shared" si="35"/>
        <v>560</v>
      </c>
    </row>
    <row r="457" spans="1:30" x14ac:dyDescent="0.25">
      <c r="A457" s="10">
        <f t="shared" si="33"/>
        <v>41236</v>
      </c>
      <c r="F457" s="3">
        <f t="shared" si="36"/>
        <v>5267.959214919254</v>
      </c>
      <c r="J457" s="2">
        <v>1200</v>
      </c>
      <c r="L457" s="2">
        <f t="shared" si="34"/>
        <v>1200</v>
      </c>
      <c r="X457" s="2">
        <v>500</v>
      </c>
      <c r="Y457" s="2">
        <v>540</v>
      </c>
      <c r="Z457" s="2">
        <v>20</v>
      </c>
      <c r="AC457" s="2">
        <v>545</v>
      </c>
      <c r="AD457" s="2">
        <f t="shared" si="35"/>
        <v>1605</v>
      </c>
    </row>
    <row r="458" spans="1:30" x14ac:dyDescent="0.25">
      <c r="A458" s="10">
        <f t="shared" si="33"/>
        <v>41237</v>
      </c>
      <c r="F458" s="3">
        <f t="shared" si="36"/>
        <v>4862.959214919254</v>
      </c>
      <c r="L458" s="2">
        <f t="shared" si="34"/>
        <v>0</v>
      </c>
      <c r="AD458" s="2">
        <f t="shared" si="35"/>
        <v>0</v>
      </c>
    </row>
    <row r="459" spans="1:30" x14ac:dyDescent="0.25">
      <c r="A459" s="10">
        <f t="shared" si="33"/>
        <v>41238</v>
      </c>
      <c r="F459" s="3">
        <f t="shared" si="36"/>
        <v>4862.959214919254</v>
      </c>
      <c r="H459" s="11">
        <v>8801.5556315266404</v>
      </c>
      <c r="L459" s="2">
        <f t="shared" si="34"/>
        <v>8801.5556315266404</v>
      </c>
      <c r="AD459" s="2">
        <f t="shared" si="35"/>
        <v>0</v>
      </c>
    </row>
    <row r="460" spans="1:30" x14ac:dyDescent="0.25">
      <c r="A460" s="10">
        <f t="shared" si="33"/>
        <v>41239</v>
      </c>
      <c r="F460" s="3">
        <f t="shared" si="36"/>
        <v>13664.514846445894</v>
      </c>
      <c r="H460" s="2">
        <f>+S450*0.83</f>
        <v>1798.61</v>
      </c>
      <c r="L460" s="2">
        <f t="shared" si="34"/>
        <v>1798.61</v>
      </c>
      <c r="Y460" s="2">
        <v>540</v>
      </c>
      <c r="Z460" s="2">
        <v>20</v>
      </c>
      <c r="AD460" s="2">
        <f t="shared" si="35"/>
        <v>560</v>
      </c>
    </row>
    <row r="461" spans="1:30" x14ac:dyDescent="0.25">
      <c r="A461" s="10">
        <f t="shared" si="33"/>
        <v>41240</v>
      </c>
      <c r="F461" s="3">
        <f t="shared" si="36"/>
        <v>14903.124846445895</v>
      </c>
      <c r="H461" s="2">
        <f>+AA450*0.83+AB450*0.83</f>
        <v>1629.5716480368374</v>
      </c>
      <c r="L461" s="2">
        <f t="shared" si="34"/>
        <v>1629.5716480368374</v>
      </c>
      <c r="Y461" s="2">
        <v>540</v>
      </c>
      <c r="Z461" s="2">
        <v>20</v>
      </c>
      <c r="AD461" s="2">
        <f t="shared" si="35"/>
        <v>560</v>
      </c>
    </row>
    <row r="462" spans="1:30" x14ac:dyDescent="0.25">
      <c r="A462" s="10">
        <f t="shared" si="33"/>
        <v>41241</v>
      </c>
      <c r="F462" s="3">
        <f t="shared" si="36"/>
        <v>15972.696494482734</v>
      </c>
      <c r="H462" s="2">
        <f>SUM(X$438:X$452)*0.83</f>
        <v>830</v>
      </c>
      <c r="L462" s="2">
        <f t="shared" si="34"/>
        <v>830</v>
      </c>
      <c r="Y462" s="2">
        <v>540</v>
      </c>
      <c r="Z462" s="2">
        <v>20</v>
      </c>
      <c r="AD462" s="2">
        <f t="shared" si="35"/>
        <v>560</v>
      </c>
    </row>
    <row r="463" spans="1:30" x14ac:dyDescent="0.25">
      <c r="A463" s="10">
        <f t="shared" si="33"/>
        <v>41242</v>
      </c>
      <c r="F463" s="3">
        <f t="shared" si="36"/>
        <v>16242.696494482734</v>
      </c>
      <c r="L463" s="2">
        <f t="shared" si="34"/>
        <v>0</v>
      </c>
      <c r="Y463" s="2">
        <v>540</v>
      </c>
      <c r="Z463" s="2">
        <v>20</v>
      </c>
      <c r="AD463" s="2">
        <f t="shared" si="35"/>
        <v>560</v>
      </c>
    </row>
    <row r="464" spans="1:30" x14ac:dyDescent="0.25">
      <c r="A464" s="10">
        <f t="shared" si="33"/>
        <v>41243</v>
      </c>
      <c r="F464" s="3">
        <f t="shared" si="36"/>
        <v>15682.696494482734</v>
      </c>
      <c r="J464" s="2">
        <v>1200</v>
      </c>
      <c r="K464" s="2">
        <v>780</v>
      </c>
      <c r="L464" s="2">
        <f t="shared" si="34"/>
        <v>1980</v>
      </c>
      <c r="N464" s="2">
        <v>8712.214766774292</v>
      </c>
      <c r="O464" s="11">
        <v>1387.4920004769008</v>
      </c>
      <c r="P464" s="2">
        <v>0</v>
      </c>
      <c r="R464" s="2">
        <v>-2167</v>
      </c>
      <c r="S464" s="2">
        <v>2167</v>
      </c>
      <c r="T464" s="2">
        <v>6132</v>
      </c>
      <c r="X464" s="2">
        <v>500</v>
      </c>
      <c r="Y464" s="2">
        <v>540</v>
      </c>
      <c r="Z464" s="2">
        <v>20</v>
      </c>
      <c r="AA464" s="2">
        <v>713.33933498414137</v>
      </c>
      <c r="AB464" s="2">
        <v>1250</v>
      </c>
      <c r="AC464" s="2">
        <v>545</v>
      </c>
      <c r="AD464" s="2">
        <f t="shared" si="35"/>
        <v>19800.046102235334</v>
      </c>
    </row>
    <row r="465" spans="1:30" x14ac:dyDescent="0.25">
      <c r="A465" s="10">
        <f t="shared" si="33"/>
        <v>41244</v>
      </c>
      <c r="F465" s="3">
        <f t="shared" si="36"/>
        <v>-2137.3496077525997</v>
      </c>
      <c r="L465" s="2">
        <f t="shared" si="34"/>
        <v>0</v>
      </c>
      <c r="AD465" s="2">
        <f t="shared" si="35"/>
        <v>0</v>
      </c>
    </row>
    <row r="466" spans="1:30" x14ac:dyDescent="0.25">
      <c r="A466" s="10">
        <f t="shared" si="33"/>
        <v>41245</v>
      </c>
      <c r="F466" s="3">
        <f t="shared" si="36"/>
        <v>-2137.3496077525997</v>
      </c>
      <c r="L466" s="2">
        <f t="shared" si="34"/>
        <v>0</v>
      </c>
      <c r="Q466" s="2">
        <v>9100</v>
      </c>
      <c r="AD466" s="2">
        <f t="shared" si="35"/>
        <v>9100</v>
      </c>
    </row>
    <row r="467" spans="1:30" x14ac:dyDescent="0.25">
      <c r="A467" s="10">
        <f t="shared" si="33"/>
        <v>41246</v>
      </c>
      <c r="F467" s="3">
        <f t="shared" si="36"/>
        <v>-11237.3496077526</v>
      </c>
      <c r="L467" s="2">
        <f t="shared" si="34"/>
        <v>0</v>
      </c>
      <c r="Y467" s="2">
        <v>540</v>
      </c>
      <c r="Z467" s="2">
        <v>20</v>
      </c>
      <c r="AD467" s="2">
        <f t="shared" si="35"/>
        <v>560</v>
      </c>
    </row>
    <row r="468" spans="1:30" x14ac:dyDescent="0.25">
      <c r="A468" s="10">
        <f t="shared" si="33"/>
        <v>41247</v>
      </c>
      <c r="F468" s="3">
        <f t="shared" si="36"/>
        <v>-11797.3496077526</v>
      </c>
      <c r="L468" s="2">
        <f t="shared" si="34"/>
        <v>0</v>
      </c>
      <c r="Y468" s="2">
        <v>540</v>
      </c>
      <c r="Z468" s="2">
        <v>20</v>
      </c>
      <c r="AD468" s="2">
        <f t="shared" si="35"/>
        <v>560</v>
      </c>
    </row>
    <row r="469" spans="1:30" x14ac:dyDescent="0.25">
      <c r="A469" s="10">
        <f t="shared" si="33"/>
        <v>41248</v>
      </c>
      <c r="F469" s="3">
        <f t="shared" si="36"/>
        <v>-12357.3496077526</v>
      </c>
      <c r="I469" s="2">
        <v>37683</v>
      </c>
      <c r="L469" s="2">
        <f t="shared" si="34"/>
        <v>37683</v>
      </c>
      <c r="U469" s="2">
        <v>4258</v>
      </c>
      <c r="Y469" s="2">
        <v>540</v>
      </c>
      <c r="Z469" s="2">
        <v>20</v>
      </c>
      <c r="AD469" s="2">
        <f t="shared" si="35"/>
        <v>4818</v>
      </c>
    </row>
    <row r="470" spans="1:30" x14ac:dyDescent="0.25">
      <c r="A470" s="10">
        <f t="shared" si="33"/>
        <v>41249</v>
      </c>
      <c r="F470" s="3">
        <f t="shared" si="36"/>
        <v>20507.6503922474</v>
      </c>
      <c r="L470" s="2">
        <f t="shared" si="34"/>
        <v>0</v>
      </c>
      <c r="W470" s="2">
        <v>1200</v>
      </c>
      <c r="Y470" s="2">
        <v>540</v>
      </c>
      <c r="Z470" s="2">
        <v>1220</v>
      </c>
      <c r="AD470" s="2">
        <f t="shared" si="35"/>
        <v>2960</v>
      </c>
    </row>
    <row r="471" spans="1:30" x14ac:dyDescent="0.25">
      <c r="A471" s="10">
        <f t="shared" si="33"/>
        <v>41250</v>
      </c>
      <c r="F471" s="3">
        <f t="shared" si="36"/>
        <v>17547.6503922474</v>
      </c>
      <c r="J471" s="2">
        <v>1200</v>
      </c>
      <c r="L471" s="2">
        <f t="shared" si="34"/>
        <v>1200</v>
      </c>
      <c r="X471" s="2">
        <v>500</v>
      </c>
      <c r="Y471" s="2">
        <v>540</v>
      </c>
      <c r="Z471" s="2">
        <v>20</v>
      </c>
      <c r="AC471" s="2">
        <v>545</v>
      </c>
      <c r="AD471" s="2">
        <f t="shared" si="35"/>
        <v>1605</v>
      </c>
    </row>
    <row r="472" spans="1:30" x14ac:dyDescent="0.25">
      <c r="A472" s="10">
        <f t="shared" si="33"/>
        <v>41251</v>
      </c>
      <c r="F472" s="3">
        <f t="shared" si="36"/>
        <v>17142.6503922474</v>
      </c>
      <c r="L472" s="2">
        <f t="shared" si="34"/>
        <v>0</v>
      </c>
      <c r="AD472" s="2">
        <f t="shared" si="35"/>
        <v>0</v>
      </c>
    </row>
    <row r="473" spans="1:30" x14ac:dyDescent="0.25">
      <c r="A473" s="10">
        <f t="shared" si="33"/>
        <v>41252</v>
      </c>
      <c r="F473" s="3">
        <f t="shared" si="36"/>
        <v>17142.6503922474</v>
      </c>
      <c r="L473" s="2">
        <f t="shared" si="34"/>
        <v>0</v>
      </c>
      <c r="AD473" s="2">
        <f t="shared" si="35"/>
        <v>0</v>
      </c>
    </row>
    <row r="474" spans="1:30" x14ac:dyDescent="0.25">
      <c r="A474" s="10">
        <f t="shared" si="33"/>
        <v>41253</v>
      </c>
      <c r="F474" s="3">
        <f t="shared" si="36"/>
        <v>17142.6503922474</v>
      </c>
      <c r="L474" s="2">
        <f t="shared" si="34"/>
        <v>0</v>
      </c>
      <c r="Y474" s="2">
        <v>540</v>
      </c>
      <c r="Z474" s="2">
        <v>20</v>
      </c>
      <c r="AD474" s="2">
        <f t="shared" si="35"/>
        <v>560</v>
      </c>
    </row>
    <row r="475" spans="1:30" x14ac:dyDescent="0.25">
      <c r="A475" s="10">
        <f t="shared" si="33"/>
        <v>41254</v>
      </c>
      <c r="F475" s="3">
        <f t="shared" si="36"/>
        <v>16582.6503922474</v>
      </c>
      <c r="L475" s="2">
        <f t="shared" si="34"/>
        <v>0</v>
      </c>
      <c r="Y475" s="2">
        <v>540</v>
      </c>
      <c r="Z475" s="2">
        <v>20</v>
      </c>
      <c r="AD475" s="2">
        <f t="shared" si="35"/>
        <v>560</v>
      </c>
    </row>
    <row r="476" spans="1:30" x14ac:dyDescent="0.25">
      <c r="A476" s="10">
        <f t="shared" si="33"/>
        <v>41255</v>
      </c>
      <c r="F476" s="3">
        <f t="shared" si="36"/>
        <v>16022.6503922474</v>
      </c>
      <c r="H476" s="11">
        <v>8801.5556315266404</v>
      </c>
      <c r="L476" s="2">
        <f t="shared" si="34"/>
        <v>8801.5556315266404</v>
      </c>
      <c r="Y476" s="2">
        <v>540</v>
      </c>
      <c r="Z476" s="2">
        <v>20</v>
      </c>
      <c r="AD476" s="2">
        <f t="shared" si="35"/>
        <v>560</v>
      </c>
    </row>
    <row r="477" spans="1:30" x14ac:dyDescent="0.25">
      <c r="A477" s="10">
        <f t="shared" si="33"/>
        <v>41256</v>
      </c>
      <c r="F477" s="3">
        <f t="shared" si="36"/>
        <v>24264.206023774041</v>
      </c>
      <c r="H477" s="2">
        <f>+S464*0.83</f>
        <v>1798.61</v>
      </c>
      <c r="L477" s="2">
        <f t="shared" si="34"/>
        <v>1798.61</v>
      </c>
      <c r="Y477" s="2">
        <v>540</v>
      </c>
      <c r="Z477" s="2">
        <v>20</v>
      </c>
      <c r="AD477" s="2">
        <f t="shared" si="35"/>
        <v>560</v>
      </c>
    </row>
    <row r="478" spans="1:30" x14ac:dyDescent="0.25">
      <c r="A478" s="10">
        <f t="shared" si="33"/>
        <v>41257</v>
      </c>
      <c r="F478" s="3">
        <f t="shared" si="36"/>
        <v>25502.816023774041</v>
      </c>
      <c r="H478" s="2">
        <f>+AA464*0.83+AB464*0.83</f>
        <v>1629.5716480368374</v>
      </c>
      <c r="J478" s="2">
        <v>1200</v>
      </c>
      <c r="L478" s="2">
        <f t="shared" si="34"/>
        <v>2829.5716480368374</v>
      </c>
      <c r="X478" s="2">
        <v>500</v>
      </c>
      <c r="Y478" s="2">
        <v>540</v>
      </c>
      <c r="Z478" s="2">
        <v>20</v>
      </c>
      <c r="AC478" s="2">
        <v>545</v>
      </c>
      <c r="AD478" s="2">
        <f t="shared" si="35"/>
        <v>1605</v>
      </c>
    </row>
    <row r="479" spans="1:30" x14ac:dyDescent="0.25">
      <c r="A479" s="10">
        <f t="shared" si="33"/>
        <v>41258</v>
      </c>
      <c r="F479" s="3">
        <f t="shared" si="36"/>
        <v>26727.38767181088</v>
      </c>
      <c r="H479" s="2">
        <f>+T464*0.762</f>
        <v>4672.5839999999998</v>
      </c>
      <c r="L479" s="2">
        <f t="shared" si="34"/>
        <v>4672.5839999999998</v>
      </c>
      <c r="AD479" s="2">
        <f t="shared" si="35"/>
        <v>0</v>
      </c>
    </row>
    <row r="480" spans="1:30" x14ac:dyDescent="0.25">
      <c r="A480" s="10">
        <f t="shared" si="33"/>
        <v>41259</v>
      </c>
      <c r="F480" s="3">
        <f t="shared" si="36"/>
        <v>31399.971671810879</v>
      </c>
      <c r="H480" s="2">
        <f>SUM(X$453:X$467)*0.83</f>
        <v>830</v>
      </c>
      <c r="K480" s="2">
        <v>780</v>
      </c>
      <c r="L480" s="2">
        <f t="shared" si="34"/>
        <v>1610</v>
      </c>
      <c r="N480" s="2">
        <v>3164.3084503560167</v>
      </c>
      <c r="O480" s="11">
        <v>1043.7285629769008</v>
      </c>
      <c r="P480" s="2">
        <v>0</v>
      </c>
      <c r="R480" s="2">
        <v>-2167</v>
      </c>
      <c r="S480" s="2">
        <v>2167</v>
      </c>
      <c r="AA480" s="2">
        <v>713.33933498414149</v>
      </c>
      <c r="AB480" s="2">
        <v>1250</v>
      </c>
      <c r="AD480" s="2">
        <f t="shared" si="35"/>
        <v>6171.3763483170596</v>
      </c>
    </row>
    <row r="481" spans="1:30" x14ac:dyDescent="0.25">
      <c r="A481" s="10">
        <f t="shared" si="33"/>
        <v>41260</v>
      </c>
      <c r="F481" s="3">
        <f t="shared" si="36"/>
        <v>26838.595323493824</v>
      </c>
      <c r="L481" s="2">
        <f t="shared" si="34"/>
        <v>0</v>
      </c>
      <c r="Q481" s="2">
        <v>9100</v>
      </c>
      <c r="Y481" s="2">
        <v>540</v>
      </c>
      <c r="Z481" s="2">
        <v>720</v>
      </c>
      <c r="AD481" s="2">
        <f t="shared" si="35"/>
        <v>10360</v>
      </c>
    </row>
    <row r="482" spans="1:30" x14ac:dyDescent="0.25">
      <c r="A482" s="10">
        <f t="shared" si="33"/>
        <v>41261</v>
      </c>
      <c r="F482" s="3">
        <f t="shared" si="36"/>
        <v>16478.595323493824</v>
      </c>
      <c r="L482" s="2">
        <f t="shared" si="34"/>
        <v>0</v>
      </c>
      <c r="Y482" s="2">
        <v>540</v>
      </c>
      <c r="Z482" s="2">
        <v>20</v>
      </c>
      <c r="AD482" s="2">
        <f t="shared" si="35"/>
        <v>560</v>
      </c>
    </row>
    <row r="483" spans="1:30" x14ac:dyDescent="0.25">
      <c r="A483" s="10">
        <f t="shared" si="33"/>
        <v>41262</v>
      </c>
      <c r="F483" s="3">
        <f t="shared" si="36"/>
        <v>15918.595323493824</v>
      </c>
      <c r="L483" s="2">
        <f t="shared" si="34"/>
        <v>0</v>
      </c>
      <c r="Y483" s="2">
        <v>540</v>
      </c>
      <c r="Z483" s="2">
        <v>20</v>
      </c>
      <c r="AD483" s="2">
        <f t="shared" si="35"/>
        <v>560</v>
      </c>
    </row>
    <row r="484" spans="1:30" x14ac:dyDescent="0.25">
      <c r="A484" s="10">
        <f t="shared" si="33"/>
        <v>41263</v>
      </c>
      <c r="F484" s="3">
        <f t="shared" si="36"/>
        <v>15358.595323493824</v>
      </c>
      <c r="L484" s="2">
        <f t="shared" si="34"/>
        <v>0</v>
      </c>
      <c r="Y484" s="2">
        <v>540</v>
      </c>
      <c r="Z484" s="2">
        <v>20</v>
      </c>
      <c r="AD484" s="2">
        <f t="shared" si="35"/>
        <v>560</v>
      </c>
    </row>
    <row r="485" spans="1:30" x14ac:dyDescent="0.25">
      <c r="A485" s="10">
        <f t="shared" si="33"/>
        <v>41264</v>
      </c>
      <c r="F485" s="3">
        <f t="shared" si="36"/>
        <v>14798.595323493824</v>
      </c>
      <c r="J485" s="2">
        <v>1200</v>
      </c>
      <c r="L485" s="2">
        <f t="shared" si="34"/>
        <v>1200</v>
      </c>
      <c r="X485" s="2">
        <v>500</v>
      </c>
      <c r="Y485" s="2">
        <v>540</v>
      </c>
      <c r="Z485" s="2">
        <v>20</v>
      </c>
      <c r="AC485" s="2">
        <v>545</v>
      </c>
      <c r="AD485" s="2">
        <f t="shared" si="35"/>
        <v>1605</v>
      </c>
    </row>
    <row r="486" spans="1:30" x14ac:dyDescent="0.25">
      <c r="A486" s="10">
        <f t="shared" si="33"/>
        <v>41265</v>
      </c>
      <c r="F486" s="3">
        <f t="shared" si="36"/>
        <v>14393.595323493824</v>
      </c>
      <c r="L486" s="2">
        <f t="shared" si="34"/>
        <v>0</v>
      </c>
      <c r="AD486" s="2">
        <f t="shared" si="35"/>
        <v>0</v>
      </c>
    </row>
    <row r="487" spans="1:30" x14ac:dyDescent="0.25">
      <c r="A487" s="10">
        <f t="shared" si="33"/>
        <v>41266</v>
      </c>
      <c r="F487" s="3">
        <f t="shared" si="36"/>
        <v>14393.595323493824</v>
      </c>
      <c r="L487" s="2">
        <f t="shared" si="34"/>
        <v>0</v>
      </c>
      <c r="AD487" s="2">
        <f t="shared" si="35"/>
        <v>0</v>
      </c>
    </row>
    <row r="488" spans="1:30" x14ac:dyDescent="0.25">
      <c r="A488" s="10">
        <f t="shared" si="33"/>
        <v>41267</v>
      </c>
      <c r="F488" s="3">
        <f t="shared" si="36"/>
        <v>14393.595323493824</v>
      </c>
      <c r="L488" s="2">
        <f t="shared" si="34"/>
        <v>0</v>
      </c>
      <c r="Y488" s="2">
        <v>540</v>
      </c>
      <c r="Z488" s="2">
        <v>20</v>
      </c>
      <c r="AD488" s="2">
        <f t="shared" si="35"/>
        <v>560</v>
      </c>
    </row>
    <row r="489" spans="1:30" x14ac:dyDescent="0.25">
      <c r="A489" s="10">
        <f t="shared" si="33"/>
        <v>41268</v>
      </c>
      <c r="F489" s="3">
        <f t="shared" si="36"/>
        <v>13833.595323493824</v>
      </c>
      <c r="H489" s="11">
        <v>3971.2524361183914</v>
      </c>
      <c r="L489" s="2">
        <f t="shared" si="34"/>
        <v>3971.2524361183914</v>
      </c>
      <c r="Y489" s="2">
        <v>540</v>
      </c>
      <c r="Z489" s="2">
        <v>20</v>
      </c>
      <c r="AD489" s="2">
        <f t="shared" si="35"/>
        <v>560</v>
      </c>
    </row>
    <row r="490" spans="1:30" x14ac:dyDescent="0.25">
      <c r="A490" s="10">
        <f t="shared" si="33"/>
        <v>41269</v>
      </c>
      <c r="F490" s="3">
        <f t="shared" si="36"/>
        <v>17244.847759612217</v>
      </c>
      <c r="H490" s="2">
        <f>+S480*0.83</f>
        <v>1798.61</v>
      </c>
      <c r="L490" s="2">
        <f t="shared" si="34"/>
        <v>1798.61</v>
      </c>
      <c r="Y490" s="2">
        <v>540</v>
      </c>
      <c r="Z490" s="2">
        <v>20</v>
      </c>
      <c r="AD490" s="2">
        <f t="shared" si="35"/>
        <v>560</v>
      </c>
    </row>
    <row r="491" spans="1:30" x14ac:dyDescent="0.25">
      <c r="A491" s="10">
        <f t="shared" si="33"/>
        <v>41270</v>
      </c>
      <c r="F491" s="3">
        <f t="shared" si="36"/>
        <v>18483.457759612218</v>
      </c>
      <c r="H491" s="2">
        <f>+AA480*0.83+AB480*0.83</f>
        <v>1629.5716480368374</v>
      </c>
      <c r="L491" s="2">
        <f t="shared" si="34"/>
        <v>1629.5716480368374</v>
      </c>
      <c r="Y491" s="2">
        <v>540</v>
      </c>
      <c r="Z491" s="2">
        <v>20</v>
      </c>
      <c r="AD491" s="2">
        <f t="shared" si="35"/>
        <v>560</v>
      </c>
    </row>
    <row r="492" spans="1:30" x14ac:dyDescent="0.25">
      <c r="A492" s="10">
        <f t="shared" si="33"/>
        <v>41271</v>
      </c>
      <c r="F492" s="3">
        <f t="shared" si="36"/>
        <v>19553.029407649054</v>
      </c>
      <c r="H492" s="2">
        <f>SUM(X$468:X$482)*0.83</f>
        <v>830</v>
      </c>
      <c r="J492" s="2">
        <v>1200</v>
      </c>
      <c r="L492" s="2">
        <f t="shared" si="34"/>
        <v>2030</v>
      </c>
      <c r="X492" s="2">
        <v>500</v>
      </c>
      <c r="Y492" s="2">
        <v>540</v>
      </c>
      <c r="Z492" s="2">
        <v>20</v>
      </c>
      <c r="AC492" s="2">
        <v>545</v>
      </c>
      <c r="AD492" s="2">
        <f t="shared" si="35"/>
        <v>1605</v>
      </c>
    </row>
    <row r="493" spans="1:30" x14ac:dyDescent="0.25">
      <c r="A493" s="10">
        <f t="shared" si="33"/>
        <v>41272</v>
      </c>
      <c r="F493" s="3">
        <f t="shared" si="36"/>
        <v>19978.029407649054</v>
      </c>
      <c r="L493" s="2">
        <f t="shared" si="34"/>
        <v>0</v>
      </c>
      <c r="AD493" s="2">
        <f t="shared" si="35"/>
        <v>0</v>
      </c>
    </row>
    <row r="494" spans="1:30" x14ac:dyDescent="0.25">
      <c r="A494" s="10">
        <f t="shared" si="33"/>
        <v>41273</v>
      </c>
      <c r="F494" s="3">
        <f t="shared" si="36"/>
        <v>19978.029407649054</v>
      </c>
      <c r="K494" s="2">
        <v>780</v>
      </c>
      <c r="L494" s="2">
        <f t="shared" si="34"/>
        <v>780</v>
      </c>
      <c r="N494" s="2">
        <v>3164.3084503560167</v>
      </c>
      <c r="O494" s="11">
        <v>1043.7285629769008</v>
      </c>
      <c r="P494" s="2">
        <v>0</v>
      </c>
      <c r="R494" s="2">
        <v>-2167</v>
      </c>
      <c r="S494" s="2">
        <v>2167</v>
      </c>
      <c r="AA494" s="2">
        <v>713.33933498414149</v>
      </c>
      <c r="AB494" s="2">
        <v>1250</v>
      </c>
      <c r="AD494" s="2">
        <f t="shared" si="35"/>
        <v>6171.3763483170596</v>
      </c>
    </row>
    <row r="495" spans="1:30" x14ac:dyDescent="0.25">
      <c r="A495" s="10">
        <f t="shared" si="33"/>
        <v>41274</v>
      </c>
      <c r="F495" s="3">
        <f t="shared" si="36"/>
        <v>14586.653059331995</v>
      </c>
      <c r="L495" s="2">
        <f t="shared" si="34"/>
        <v>0</v>
      </c>
      <c r="T495" s="2">
        <v>548</v>
      </c>
      <c r="Y495" s="2">
        <v>540</v>
      </c>
      <c r="Z495" s="2">
        <v>20</v>
      </c>
      <c r="AD495" s="2">
        <f t="shared" si="35"/>
        <v>1108</v>
      </c>
    </row>
    <row r="496" spans="1:30" x14ac:dyDescent="0.25">
      <c r="A496" s="10">
        <f t="shared" si="33"/>
        <v>41275</v>
      </c>
      <c r="F496" s="3">
        <f t="shared" si="36"/>
        <v>13478.653059331995</v>
      </c>
      <c r="L496" s="2">
        <f t="shared" si="34"/>
        <v>0</v>
      </c>
      <c r="Y496" s="2">
        <v>540</v>
      </c>
      <c r="Z496" s="2">
        <v>20</v>
      </c>
      <c r="AD496" s="2">
        <f t="shared" si="35"/>
        <v>560</v>
      </c>
    </row>
    <row r="497" spans="1:30" x14ac:dyDescent="0.25">
      <c r="A497" s="10">
        <f t="shared" si="33"/>
        <v>41276</v>
      </c>
      <c r="F497" s="3">
        <f t="shared" si="36"/>
        <v>12918.653059331995</v>
      </c>
      <c r="L497" s="2">
        <f t="shared" si="34"/>
        <v>0</v>
      </c>
      <c r="Q497" s="2">
        <v>9100</v>
      </c>
      <c r="Y497" s="2">
        <v>540</v>
      </c>
      <c r="Z497" s="2">
        <v>20</v>
      </c>
      <c r="AD497" s="2">
        <f t="shared" si="35"/>
        <v>9660</v>
      </c>
    </row>
    <row r="498" spans="1:30" x14ac:dyDescent="0.25">
      <c r="A498" s="10">
        <f t="shared" si="33"/>
        <v>41277</v>
      </c>
      <c r="F498" s="3">
        <f t="shared" si="36"/>
        <v>3258.6530593319949</v>
      </c>
      <c r="L498" s="2">
        <f t="shared" si="34"/>
        <v>0</v>
      </c>
      <c r="Y498" s="2">
        <v>540</v>
      </c>
      <c r="Z498" s="2">
        <v>20</v>
      </c>
      <c r="AD498" s="2">
        <f t="shared" si="35"/>
        <v>560</v>
      </c>
    </row>
    <row r="499" spans="1:30" x14ac:dyDescent="0.25">
      <c r="A499" s="10">
        <f t="shared" si="33"/>
        <v>41278</v>
      </c>
      <c r="F499" s="3">
        <f t="shared" si="36"/>
        <v>2698.6530593319949</v>
      </c>
      <c r="J499" s="2">
        <v>1200</v>
      </c>
      <c r="L499" s="2">
        <f t="shared" si="34"/>
        <v>1200</v>
      </c>
      <c r="X499" s="2">
        <v>500</v>
      </c>
      <c r="Y499" s="2">
        <v>540</v>
      </c>
      <c r="Z499" s="2">
        <v>20</v>
      </c>
      <c r="AC499" s="2">
        <v>545</v>
      </c>
      <c r="AD499" s="2">
        <f t="shared" si="35"/>
        <v>1605</v>
      </c>
    </row>
    <row r="500" spans="1:30" x14ac:dyDescent="0.25">
      <c r="A500" s="10">
        <f t="shared" si="33"/>
        <v>41279</v>
      </c>
      <c r="F500" s="3">
        <f t="shared" si="36"/>
        <v>2293.6530593319949</v>
      </c>
      <c r="I500" s="2">
        <v>36706</v>
      </c>
      <c r="L500" s="2">
        <f t="shared" si="34"/>
        <v>36706</v>
      </c>
      <c r="U500" s="2">
        <v>4258</v>
      </c>
      <c r="AD500" s="2">
        <f t="shared" si="35"/>
        <v>4258</v>
      </c>
    </row>
    <row r="501" spans="1:30" x14ac:dyDescent="0.25">
      <c r="A501" s="10">
        <f t="shared" si="33"/>
        <v>41280</v>
      </c>
      <c r="F501" s="3">
        <f t="shared" si="36"/>
        <v>34741.653059331991</v>
      </c>
      <c r="L501" s="2">
        <f t="shared" si="34"/>
        <v>0</v>
      </c>
      <c r="W501" s="2">
        <v>1200</v>
      </c>
      <c r="AD501" s="2">
        <f t="shared" si="35"/>
        <v>1200</v>
      </c>
    </row>
    <row r="502" spans="1:30" x14ac:dyDescent="0.25">
      <c r="A502" s="10">
        <f t="shared" si="33"/>
        <v>41281</v>
      </c>
      <c r="F502" s="3">
        <f t="shared" si="36"/>
        <v>33541.653059331991</v>
      </c>
      <c r="L502" s="2">
        <f t="shared" si="34"/>
        <v>0</v>
      </c>
      <c r="Y502" s="2">
        <v>540</v>
      </c>
      <c r="Z502" s="2">
        <v>1220</v>
      </c>
      <c r="AD502" s="2">
        <f t="shared" si="35"/>
        <v>1760</v>
      </c>
    </row>
    <row r="503" spans="1:30" x14ac:dyDescent="0.25">
      <c r="A503" s="10">
        <f t="shared" si="33"/>
        <v>41282</v>
      </c>
      <c r="F503" s="3">
        <f t="shared" si="36"/>
        <v>31781.653059331991</v>
      </c>
      <c r="L503" s="2">
        <f t="shared" si="34"/>
        <v>0</v>
      </c>
      <c r="Y503" s="2">
        <v>540</v>
      </c>
      <c r="Z503" s="2">
        <v>20</v>
      </c>
      <c r="AD503" s="2">
        <f t="shared" si="35"/>
        <v>560</v>
      </c>
    </row>
    <row r="504" spans="1:30" x14ac:dyDescent="0.25">
      <c r="A504" s="10">
        <f t="shared" si="33"/>
        <v>41283</v>
      </c>
      <c r="F504" s="3">
        <f t="shared" si="36"/>
        <v>31221.653059331991</v>
      </c>
      <c r="L504" s="2">
        <f t="shared" si="34"/>
        <v>0</v>
      </c>
      <c r="Y504" s="2">
        <v>540</v>
      </c>
      <c r="Z504" s="2">
        <v>20</v>
      </c>
      <c r="AD504" s="2">
        <f t="shared" si="35"/>
        <v>560</v>
      </c>
    </row>
    <row r="505" spans="1:30" x14ac:dyDescent="0.25">
      <c r="A505" s="10">
        <f t="shared" si="33"/>
        <v>41284</v>
      </c>
      <c r="F505" s="3">
        <f t="shared" si="36"/>
        <v>30661.653059331991</v>
      </c>
      <c r="L505" s="2">
        <f t="shared" si="34"/>
        <v>0</v>
      </c>
      <c r="Y505" s="2">
        <v>540</v>
      </c>
      <c r="Z505" s="2">
        <v>20</v>
      </c>
      <c r="AD505" s="2">
        <f t="shared" si="35"/>
        <v>560</v>
      </c>
    </row>
    <row r="506" spans="1:30" x14ac:dyDescent="0.25">
      <c r="A506" s="10">
        <f t="shared" si="33"/>
        <v>41285</v>
      </c>
      <c r="F506" s="3">
        <f t="shared" si="36"/>
        <v>30101.653059331991</v>
      </c>
      <c r="J506" s="2">
        <v>1200</v>
      </c>
      <c r="L506" s="2">
        <f t="shared" si="34"/>
        <v>1200</v>
      </c>
      <c r="X506" s="2">
        <v>500</v>
      </c>
      <c r="Y506" s="2">
        <v>540</v>
      </c>
      <c r="Z506" s="2">
        <v>20</v>
      </c>
      <c r="AC506" s="2">
        <v>545</v>
      </c>
      <c r="AD506" s="2">
        <f t="shared" si="35"/>
        <v>1605</v>
      </c>
    </row>
    <row r="507" spans="1:30" x14ac:dyDescent="0.25">
      <c r="A507" s="10">
        <f t="shared" si="33"/>
        <v>41286</v>
      </c>
      <c r="F507" s="3">
        <f t="shared" si="36"/>
        <v>29696.653059331991</v>
      </c>
      <c r="H507" s="11">
        <v>3971.2524361183914</v>
      </c>
      <c r="L507" s="2">
        <f t="shared" si="34"/>
        <v>3971.2524361183914</v>
      </c>
      <c r="AD507" s="2">
        <f t="shared" si="35"/>
        <v>0</v>
      </c>
    </row>
    <row r="508" spans="1:30" x14ac:dyDescent="0.25">
      <c r="A508" s="10">
        <f t="shared" si="33"/>
        <v>41287</v>
      </c>
      <c r="F508" s="3">
        <f t="shared" si="36"/>
        <v>33667.905495450381</v>
      </c>
      <c r="H508" s="2">
        <f>+S494*0.83</f>
        <v>1798.61</v>
      </c>
      <c r="L508" s="2">
        <f t="shared" si="34"/>
        <v>1798.61</v>
      </c>
      <c r="AD508" s="2">
        <f t="shared" si="35"/>
        <v>0</v>
      </c>
    </row>
    <row r="509" spans="1:30" x14ac:dyDescent="0.25">
      <c r="A509" s="10">
        <f t="shared" si="33"/>
        <v>41288</v>
      </c>
      <c r="F509" s="3">
        <f t="shared" si="36"/>
        <v>35466.515495450381</v>
      </c>
      <c r="H509" s="2">
        <f>+AA494*0.83+AB494*0.83</f>
        <v>1629.5716480368374</v>
      </c>
      <c r="L509" s="2">
        <f t="shared" si="34"/>
        <v>1629.5716480368374</v>
      </c>
      <c r="Y509" s="2">
        <v>540</v>
      </c>
      <c r="Z509" s="2">
        <v>20</v>
      </c>
      <c r="AD509" s="2">
        <f t="shared" si="35"/>
        <v>560</v>
      </c>
    </row>
    <row r="510" spans="1:30" x14ac:dyDescent="0.25">
      <c r="A510" s="10">
        <f t="shared" si="33"/>
        <v>41289</v>
      </c>
      <c r="F510" s="3">
        <f t="shared" si="36"/>
        <v>36536.087143487217</v>
      </c>
      <c r="H510" s="2">
        <f>+T495*0.762</f>
        <v>417.57600000000002</v>
      </c>
      <c r="L510" s="2">
        <f t="shared" si="34"/>
        <v>417.57600000000002</v>
      </c>
      <c r="Y510" s="2">
        <v>540</v>
      </c>
      <c r="Z510" s="2">
        <v>20</v>
      </c>
      <c r="AD510" s="2">
        <f t="shared" si="35"/>
        <v>560</v>
      </c>
    </row>
    <row r="511" spans="1:30" x14ac:dyDescent="0.25">
      <c r="A511" s="10">
        <f t="shared" si="33"/>
        <v>41290</v>
      </c>
      <c r="F511" s="3">
        <f t="shared" si="36"/>
        <v>36393.663143487218</v>
      </c>
      <c r="H511" s="2">
        <f>SUM(X$483:X$497)*0.83</f>
        <v>830</v>
      </c>
      <c r="K511" s="2">
        <v>780</v>
      </c>
      <c r="L511" s="2">
        <f t="shared" si="34"/>
        <v>1610</v>
      </c>
      <c r="N511" s="2">
        <v>1959.9843038974882</v>
      </c>
      <c r="O511" s="11">
        <v>929.81211853245622</v>
      </c>
      <c r="P511" s="2">
        <v>0</v>
      </c>
      <c r="R511" s="2">
        <v>-2167</v>
      </c>
      <c r="S511" s="2">
        <v>2167</v>
      </c>
      <c r="Y511" s="2">
        <v>540</v>
      </c>
      <c r="Z511" s="2">
        <v>720</v>
      </c>
      <c r="AA511" s="2">
        <v>713.33933498414149</v>
      </c>
      <c r="AB511" s="2">
        <v>1250</v>
      </c>
      <c r="AD511" s="2">
        <f t="shared" si="35"/>
        <v>6113.1357574140866</v>
      </c>
    </row>
    <row r="512" spans="1:30" x14ac:dyDescent="0.25">
      <c r="A512" s="10">
        <f t="shared" si="33"/>
        <v>41291</v>
      </c>
      <c r="F512" s="3">
        <f t="shared" si="36"/>
        <v>31890.527386073132</v>
      </c>
      <c r="L512" s="2">
        <f t="shared" si="34"/>
        <v>0</v>
      </c>
      <c r="Q512" s="2">
        <v>9100</v>
      </c>
      <c r="Y512" s="2">
        <v>540</v>
      </c>
      <c r="Z512" s="2">
        <v>20</v>
      </c>
      <c r="AD512" s="2">
        <f t="shared" si="35"/>
        <v>9660</v>
      </c>
    </row>
    <row r="513" spans="1:30" x14ac:dyDescent="0.25">
      <c r="A513" s="10">
        <f t="shared" si="33"/>
        <v>41292</v>
      </c>
      <c r="F513" s="3">
        <f t="shared" si="36"/>
        <v>22230.527386073132</v>
      </c>
      <c r="J513" s="2">
        <v>1200</v>
      </c>
      <c r="L513" s="2">
        <f t="shared" si="34"/>
        <v>1200</v>
      </c>
      <c r="X513" s="2">
        <v>500</v>
      </c>
      <c r="Y513" s="2">
        <v>540</v>
      </c>
      <c r="Z513" s="2">
        <v>20</v>
      </c>
      <c r="AC513" s="2">
        <v>545</v>
      </c>
      <c r="AD513" s="2">
        <f t="shared" si="35"/>
        <v>1605</v>
      </c>
    </row>
    <row r="514" spans="1:30" x14ac:dyDescent="0.25">
      <c r="A514" s="10">
        <f t="shared" si="33"/>
        <v>41293</v>
      </c>
      <c r="F514" s="3">
        <f t="shared" si="36"/>
        <v>21825.527386073132</v>
      </c>
      <c r="L514" s="2">
        <f t="shared" si="34"/>
        <v>0</v>
      </c>
      <c r="AD514" s="2">
        <f t="shared" si="35"/>
        <v>0</v>
      </c>
    </row>
    <row r="515" spans="1:30" x14ac:dyDescent="0.25">
      <c r="A515" s="10">
        <f t="shared" si="33"/>
        <v>41294</v>
      </c>
      <c r="F515" s="3">
        <f t="shared" si="36"/>
        <v>21825.527386073132</v>
      </c>
      <c r="L515" s="2">
        <f t="shared" si="34"/>
        <v>0</v>
      </c>
      <c r="AD515" s="2">
        <f t="shared" si="35"/>
        <v>0</v>
      </c>
    </row>
    <row r="516" spans="1:30" x14ac:dyDescent="0.25">
      <c r="A516" s="10">
        <f t="shared" si="33"/>
        <v>41295</v>
      </c>
      <c r="F516" s="3">
        <f t="shared" si="36"/>
        <v>21825.527386073132</v>
      </c>
      <c r="L516" s="2">
        <f t="shared" si="34"/>
        <v>0</v>
      </c>
      <c r="Y516" s="2">
        <v>540</v>
      </c>
      <c r="Z516" s="2">
        <v>20</v>
      </c>
      <c r="AD516" s="2">
        <f t="shared" si="35"/>
        <v>560</v>
      </c>
    </row>
    <row r="517" spans="1:30" x14ac:dyDescent="0.25">
      <c r="A517" s="10">
        <f t="shared" si="33"/>
        <v>41296</v>
      </c>
      <c r="F517" s="3">
        <f t="shared" si="36"/>
        <v>21265.527386073132</v>
      </c>
      <c r="L517" s="2">
        <f t="shared" si="34"/>
        <v>0</v>
      </c>
      <c r="Y517" s="2">
        <v>540</v>
      </c>
      <c r="Z517" s="2">
        <v>20</v>
      </c>
      <c r="AD517" s="2">
        <f t="shared" si="35"/>
        <v>560</v>
      </c>
    </row>
    <row r="518" spans="1:30" x14ac:dyDescent="0.25">
      <c r="A518" s="10">
        <f t="shared" si="33"/>
        <v>41297</v>
      </c>
      <c r="F518" s="3">
        <f t="shared" si="36"/>
        <v>20705.527386073132</v>
      </c>
      <c r="L518" s="2">
        <f t="shared" si="34"/>
        <v>0</v>
      </c>
      <c r="Y518" s="2">
        <v>540</v>
      </c>
      <c r="Z518" s="2">
        <v>20</v>
      </c>
      <c r="AD518" s="2">
        <f t="shared" si="35"/>
        <v>560</v>
      </c>
    </row>
    <row r="519" spans="1:30" x14ac:dyDescent="0.25">
      <c r="A519" s="10">
        <f t="shared" ref="A519:A582" si="37">+A518+1</f>
        <v>41298</v>
      </c>
      <c r="F519" s="3">
        <f t="shared" si="36"/>
        <v>20145.527386073132</v>
      </c>
      <c r="L519" s="2">
        <f t="shared" ref="L519:L582" si="38">SUM(H519:K519)</f>
        <v>0</v>
      </c>
      <c r="Y519" s="2">
        <v>540</v>
      </c>
      <c r="Z519" s="2">
        <v>20</v>
      </c>
      <c r="AD519" s="2">
        <f t="shared" ref="AD519:AD582" si="39">SUM(N519:AC519)</f>
        <v>560</v>
      </c>
    </row>
    <row r="520" spans="1:30" x14ac:dyDescent="0.25">
      <c r="A520" s="10">
        <f t="shared" si="37"/>
        <v>41299</v>
      </c>
      <c r="F520" s="3">
        <f t="shared" ref="F520:F583" si="40">+F519+L519-AD519</f>
        <v>19585.527386073132</v>
      </c>
      <c r="H520" s="11">
        <v>2548.5456848738622</v>
      </c>
      <c r="J520" s="2">
        <v>1200</v>
      </c>
      <c r="L520" s="2">
        <f t="shared" si="38"/>
        <v>3748.5456848738622</v>
      </c>
      <c r="X520" s="2">
        <v>500</v>
      </c>
      <c r="Y520" s="2">
        <v>540</v>
      </c>
      <c r="Z520" s="2">
        <v>20</v>
      </c>
      <c r="AC520" s="2">
        <v>545</v>
      </c>
      <c r="AD520" s="2">
        <f t="shared" si="39"/>
        <v>1605</v>
      </c>
    </row>
    <row r="521" spans="1:30" x14ac:dyDescent="0.25">
      <c r="A521" s="10">
        <f t="shared" si="37"/>
        <v>41300</v>
      </c>
      <c r="F521" s="3">
        <f t="shared" si="40"/>
        <v>21729.073070946994</v>
      </c>
      <c r="H521" s="2">
        <f>+S511*0.83</f>
        <v>1798.61</v>
      </c>
      <c r="L521" s="2">
        <f t="shared" si="38"/>
        <v>1798.61</v>
      </c>
      <c r="AD521" s="2">
        <f t="shared" si="39"/>
        <v>0</v>
      </c>
    </row>
    <row r="522" spans="1:30" x14ac:dyDescent="0.25">
      <c r="A522" s="10">
        <f t="shared" si="37"/>
        <v>41301</v>
      </c>
      <c r="F522" s="3">
        <f t="shared" si="40"/>
        <v>23527.683070946994</v>
      </c>
      <c r="H522" s="2">
        <f>+AA511*0.83+AB511*0.83</f>
        <v>1629.5716480368374</v>
      </c>
      <c r="L522" s="2">
        <f t="shared" si="38"/>
        <v>1629.5716480368374</v>
      </c>
      <c r="AD522" s="2">
        <f t="shared" si="39"/>
        <v>0</v>
      </c>
    </row>
    <row r="523" spans="1:30" x14ac:dyDescent="0.25">
      <c r="A523" s="10">
        <f t="shared" si="37"/>
        <v>41302</v>
      </c>
      <c r="F523" s="3">
        <f t="shared" si="40"/>
        <v>25157.25471898383</v>
      </c>
      <c r="H523" s="2">
        <f>SUM(X$498:X$512)*0.83</f>
        <v>830</v>
      </c>
      <c r="L523" s="2">
        <f t="shared" si="38"/>
        <v>830</v>
      </c>
      <c r="Y523" s="2">
        <v>540</v>
      </c>
      <c r="Z523" s="2">
        <v>20</v>
      </c>
      <c r="AD523" s="2">
        <f t="shared" si="39"/>
        <v>560</v>
      </c>
    </row>
    <row r="524" spans="1:30" x14ac:dyDescent="0.25">
      <c r="A524" s="10">
        <f t="shared" si="37"/>
        <v>41303</v>
      </c>
      <c r="F524" s="3">
        <f t="shared" si="40"/>
        <v>25427.25471898383</v>
      </c>
      <c r="L524" s="2">
        <f t="shared" si="38"/>
        <v>0</v>
      </c>
      <c r="Y524" s="2">
        <v>540</v>
      </c>
      <c r="Z524" s="2">
        <v>20</v>
      </c>
      <c r="AD524" s="2">
        <f t="shared" si="39"/>
        <v>560</v>
      </c>
    </row>
    <row r="525" spans="1:30" x14ac:dyDescent="0.25">
      <c r="A525" s="10">
        <f t="shared" si="37"/>
        <v>41304</v>
      </c>
      <c r="F525" s="3">
        <f t="shared" si="40"/>
        <v>24867.25471898383</v>
      </c>
      <c r="K525" s="2">
        <v>780</v>
      </c>
      <c r="L525" s="2">
        <f t="shared" si="38"/>
        <v>780</v>
      </c>
      <c r="N525" s="2">
        <v>1959.9843038974882</v>
      </c>
      <c r="O525" s="11">
        <v>929.81211853245622</v>
      </c>
      <c r="P525" s="2">
        <v>0</v>
      </c>
      <c r="R525" s="2">
        <v>-2167</v>
      </c>
      <c r="S525" s="2">
        <v>2167</v>
      </c>
      <c r="Y525" s="2">
        <v>540</v>
      </c>
      <c r="Z525" s="2">
        <v>20</v>
      </c>
      <c r="AA525" s="2">
        <v>713.33933498414149</v>
      </c>
      <c r="AB525" s="2">
        <v>1250</v>
      </c>
      <c r="AD525" s="2">
        <f t="shared" si="39"/>
        <v>5413.1357574140857</v>
      </c>
    </row>
    <row r="526" spans="1:30" x14ac:dyDescent="0.25">
      <c r="A526" s="10">
        <f t="shared" si="37"/>
        <v>41305</v>
      </c>
      <c r="F526" s="3">
        <f t="shared" si="40"/>
        <v>20234.118961569744</v>
      </c>
      <c r="L526" s="2">
        <f t="shared" si="38"/>
        <v>0</v>
      </c>
      <c r="T526" s="2">
        <v>1922</v>
      </c>
      <c r="Y526" s="2">
        <v>540</v>
      </c>
      <c r="Z526" s="2">
        <v>20</v>
      </c>
      <c r="AD526" s="2">
        <f t="shared" si="39"/>
        <v>2482</v>
      </c>
    </row>
    <row r="527" spans="1:30" x14ac:dyDescent="0.25">
      <c r="A527" s="10">
        <f t="shared" si="37"/>
        <v>41306</v>
      </c>
      <c r="F527" s="3">
        <f t="shared" si="40"/>
        <v>17752.118961569744</v>
      </c>
      <c r="J527" s="2">
        <v>1200</v>
      </c>
      <c r="L527" s="2">
        <f t="shared" si="38"/>
        <v>1200</v>
      </c>
      <c r="X527" s="2">
        <v>500</v>
      </c>
      <c r="Y527" s="2">
        <v>540</v>
      </c>
      <c r="Z527" s="2">
        <v>20</v>
      </c>
      <c r="AC527" s="2">
        <v>545</v>
      </c>
      <c r="AD527" s="2">
        <f t="shared" si="39"/>
        <v>1605</v>
      </c>
    </row>
    <row r="528" spans="1:30" x14ac:dyDescent="0.25">
      <c r="A528" s="10">
        <f t="shared" si="37"/>
        <v>41307</v>
      </c>
      <c r="F528" s="3">
        <f t="shared" si="40"/>
        <v>17347.118961569744</v>
      </c>
      <c r="L528" s="2">
        <f t="shared" si="38"/>
        <v>0</v>
      </c>
      <c r="Q528" s="2">
        <v>9100</v>
      </c>
      <c r="AD528" s="2">
        <f t="shared" si="39"/>
        <v>9100</v>
      </c>
    </row>
    <row r="529" spans="1:30" x14ac:dyDescent="0.25">
      <c r="A529" s="10">
        <f t="shared" si="37"/>
        <v>41308</v>
      </c>
      <c r="F529" s="3">
        <f t="shared" si="40"/>
        <v>8247.118961569744</v>
      </c>
      <c r="L529" s="2">
        <f t="shared" si="38"/>
        <v>0</v>
      </c>
      <c r="AD529" s="2">
        <f t="shared" si="39"/>
        <v>0</v>
      </c>
    </row>
    <row r="530" spans="1:30" x14ac:dyDescent="0.25">
      <c r="A530" s="10">
        <f t="shared" si="37"/>
        <v>41309</v>
      </c>
      <c r="F530" s="3">
        <f t="shared" si="40"/>
        <v>8247.118961569744</v>
      </c>
      <c r="L530" s="2">
        <f t="shared" si="38"/>
        <v>0</v>
      </c>
      <c r="Y530" s="2">
        <v>540</v>
      </c>
      <c r="Z530" s="2">
        <v>20</v>
      </c>
      <c r="AD530" s="2">
        <f t="shared" si="39"/>
        <v>560</v>
      </c>
    </row>
    <row r="531" spans="1:30" x14ac:dyDescent="0.25">
      <c r="A531" s="10">
        <f t="shared" si="37"/>
        <v>41310</v>
      </c>
      <c r="F531" s="3">
        <f t="shared" si="40"/>
        <v>7687.118961569744</v>
      </c>
      <c r="I531" s="2">
        <v>38014</v>
      </c>
      <c r="L531" s="2">
        <f t="shared" si="38"/>
        <v>38014</v>
      </c>
      <c r="U531" s="2">
        <v>4258</v>
      </c>
      <c r="Y531" s="2">
        <v>540</v>
      </c>
      <c r="Z531" s="2">
        <v>20</v>
      </c>
      <c r="AD531" s="2">
        <f t="shared" si="39"/>
        <v>4818</v>
      </c>
    </row>
    <row r="532" spans="1:30" x14ac:dyDescent="0.25">
      <c r="A532" s="10">
        <f t="shared" si="37"/>
        <v>41311</v>
      </c>
      <c r="F532" s="3">
        <f t="shared" si="40"/>
        <v>40883.118961569744</v>
      </c>
      <c r="L532" s="2">
        <f t="shared" si="38"/>
        <v>0</v>
      </c>
      <c r="W532" s="2">
        <v>1200</v>
      </c>
      <c r="Y532" s="2">
        <v>540</v>
      </c>
      <c r="Z532" s="2">
        <v>1220</v>
      </c>
      <c r="AD532" s="2">
        <f t="shared" si="39"/>
        <v>2960</v>
      </c>
    </row>
    <row r="533" spans="1:30" x14ac:dyDescent="0.25">
      <c r="A533" s="10">
        <f t="shared" si="37"/>
        <v>41312</v>
      </c>
      <c r="F533" s="3">
        <f t="shared" si="40"/>
        <v>37923.118961569744</v>
      </c>
      <c r="L533" s="2">
        <f t="shared" si="38"/>
        <v>0</v>
      </c>
      <c r="Y533" s="2">
        <v>540</v>
      </c>
      <c r="Z533" s="2">
        <v>20</v>
      </c>
      <c r="AD533" s="2">
        <f t="shared" si="39"/>
        <v>560</v>
      </c>
    </row>
    <row r="534" spans="1:30" x14ac:dyDescent="0.25">
      <c r="A534" s="10">
        <f t="shared" si="37"/>
        <v>41313</v>
      </c>
      <c r="F534" s="3">
        <f t="shared" si="40"/>
        <v>37363.118961569744</v>
      </c>
      <c r="J534" s="2">
        <v>1200</v>
      </c>
      <c r="L534" s="2">
        <f t="shared" si="38"/>
        <v>1200</v>
      </c>
      <c r="X534" s="2">
        <v>500</v>
      </c>
      <c r="Y534" s="2">
        <v>540</v>
      </c>
      <c r="Z534" s="2">
        <v>20</v>
      </c>
      <c r="AC534" s="2">
        <v>545</v>
      </c>
      <c r="AD534" s="2">
        <f t="shared" si="39"/>
        <v>1605</v>
      </c>
    </row>
    <row r="535" spans="1:30" x14ac:dyDescent="0.25">
      <c r="A535" s="10">
        <f t="shared" si="37"/>
        <v>41314</v>
      </c>
      <c r="F535" s="3">
        <f t="shared" si="40"/>
        <v>36958.118961569744</v>
      </c>
      <c r="L535" s="2">
        <f t="shared" si="38"/>
        <v>0</v>
      </c>
      <c r="AD535" s="2">
        <f t="shared" si="39"/>
        <v>0</v>
      </c>
    </row>
    <row r="536" spans="1:30" x14ac:dyDescent="0.25">
      <c r="A536" s="10">
        <f t="shared" si="37"/>
        <v>41315</v>
      </c>
      <c r="F536" s="3">
        <f t="shared" si="40"/>
        <v>36958.118961569744</v>
      </c>
      <c r="L536" s="2">
        <f t="shared" si="38"/>
        <v>0</v>
      </c>
      <c r="AD536" s="2">
        <f t="shared" si="39"/>
        <v>0</v>
      </c>
    </row>
    <row r="537" spans="1:30" x14ac:dyDescent="0.25">
      <c r="A537" s="10">
        <f t="shared" si="37"/>
        <v>41316</v>
      </c>
      <c r="F537" s="3">
        <f t="shared" si="40"/>
        <v>36958.118961569744</v>
      </c>
      <c r="L537" s="2">
        <f t="shared" si="38"/>
        <v>0</v>
      </c>
      <c r="Y537" s="2">
        <v>540</v>
      </c>
      <c r="Z537" s="2">
        <v>20</v>
      </c>
      <c r="AD537" s="2">
        <f t="shared" si="39"/>
        <v>560</v>
      </c>
    </row>
    <row r="538" spans="1:30" x14ac:dyDescent="0.25">
      <c r="A538" s="10">
        <f t="shared" si="37"/>
        <v>41317</v>
      </c>
      <c r="F538" s="3">
        <f t="shared" si="40"/>
        <v>36398.118961569744</v>
      </c>
      <c r="H538" s="11">
        <v>2548.5456848738622</v>
      </c>
      <c r="L538" s="2">
        <f t="shared" si="38"/>
        <v>2548.5456848738622</v>
      </c>
      <c r="Y538" s="2">
        <v>540</v>
      </c>
      <c r="Z538" s="2">
        <v>20</v>
      </c>
      <c r="AD538" s="2">
        <f t="shared" si="39"/>
        <v>560</v>
      </c>
    </row>
    <row r="539" spans="1:30" x14ac:dyDescent="0.25">
      <c r="A539" s="10">
        <f t="shared" si="37"/>
        <v>41318</v>
      </c>
      <c r="F539" s="3">
        <f t="shared" si="40"/>
        <v>38386.664646443605</v>
      </c>
      <c r="H539" s="2">
        <f>+S525*0.83</f>
        <v>1798.61</v>
      </c>
      <c r="L539" s="2">
        <f t="shared" si="38"/>
        <v>1798.61</v>
      </c>
      <c r="Y539" s="2">
        <v>540</v>
      </c>
      <c r="Z539" s="2">
        <v>20</v>
      </c>
      <c r="AD539" s="2">
        <f t="shared" si="39"/>
        <v>560</v>
      </c>
    </row>
    <row r="540" spans="1:30" x14ac:dyDescent="0.25">
      <c r="A540" s="10">
        <f t="shared" si="37"/>
        <v>41319</v>
      </c>
      <c r="F540" s="3">
        <f t="shared" si="40"/>
        <v>39625.274646443606</v>
      </c>
      <c r="H540" s="2">
        <f>+AA525*0.83+AB525*0.83</f>
        <v>1629.5716480368374</v>
      </c>
      <c r="L540" s="2">
        <f t="shared" si="38"/>
        <v>1629.5716480368374</v>
      </c>
      <c r="Y540" s="2">
        <v>540</v>
      </c>
      <c r="Z540" s="2">
        <v>20</v>
      </c>
      <c r="AD540" s="2">
        <f t="shared" si="39"/>
        <v>560</v>
      </c>
    </row>
    <row r="541" spans="1:30" x14ac:dyDescent="0.25">
      <c r="A541" s="10">
        <f t="shared" si="37"/>
        <v>41320</v>
      </c>
      <c r="F541" s="3">
        <f t="shared" si="40"/>
        <v>40694.846294480441</v>
      </c>
      <c r="H541" s="2">
        <f>+T526*0.762</f>
        <v>1464.5640000000001</v>
      </c>
      <c r="J541" s="2">
        <v>1200</v>
      </c>
      <c r="L541" s="2">
        <f t="shared" si="38"/>
        <v>2664.5640000000003</v>
      </c>
      <c r="X541" s="2">
        <v>500</v>
      </c>
      <c r="Y541" s="2">
        <v>540</v>
      </c>
      <c r="Z541" s="2">
        <v>20</v>
      </c>
      <c r="AC541" s="2">
        <v>545</v>
      </c>
      <c r="AD541" s="2">
        <f t="shared" si="39"/>
        <v>1605</v>
      </c>
    </row>
    <row r="542" spans="1:30" x14ac:dyDescent="0.25">
      <c r="A542" s="10">
        <f t="shared" si="37"/>
        <v>41321</v>
      </c>
      <c r="F542" s="3">
        <f t="shared" si="40"/>
        <v>41754.41029448044</v>
      </c>
      <c r="H542" s="2">
        <f>SUM(X$513:X$527)*0.83</f>
        <v>1245</v>
      </c>
      <c r="K542" s="2">
        <v>780</v>
      </c>
      <c r="L542" s="2">
        <f t="shared" si="38"/>
        <v>2025</v>
      </c>
      <c r="N542" s="2">
        <v>1457.667185059152</v>
      </c>
      <c r="O542" s="11">
        <v>929.81211853245622</v>
      </c>
      <c r="P542" s="2">
        <v>0</v>
      </c>
      <c r="R542" s="2">
        <v>-2167</v>
      </c>
      <c r="S542" s="2">
        <v>2167</v>
      </c>
      <c r="AA542" s="2">
        <v>671.92768792531785</v>
      </c>
      <c r="AB542" s="2">
        <v>1250</v>
      </c>
      <c r="AD542" s="2">
        <f t="shared" si="39"/>
        <v>4309.4069915169257</v>
      </c>
    </row>
    <row r="543" spans="1:30" x14ac:dyDescent="0.25">
      <c r="A543" s="10">
        <f t="shared" si="37"/>
        <v>41322</v>
      </c>
      <c r="F543" s="3">
        <f t="shared" si="40"/>
        <v>39470.003302963516</v>
      </c>
      <c r="L543" s="2">
        <f t="shared" si="38"/>
        <v>0</v>
      </c>
      <c r="Q543" s="2">
        <v>9100</v>
      </c>
      <c r="AD543" s="2">
        <f t="shared" si="39"/>
        <v>9100</v>
      </c>
    </row>
    <row r="544" spans="1:30" x14ac:dyDescent="0.25">
      <c r="A544" s="10">
        <f t="shared" si="37"/>
        <v>41323</v>
      </c>
      <c r="F544" s="3">
        <f t="shared" si="40"/>
        <v>30370.003302963516</v>
      </c>
      <c r="L544" s="2">
        <f t="shared" si="38"/>
        <v>0</v>
      </c>
      <c r="Y544" s="2">
        <v>540</v>
      </c>
      <c r="Z544" s="2">
        <v>720</v>
      </c>
      <c r="AD544" s="2">
        <f t="shared" si="39"/>
        <v>1260</v>
      </c>
    </row>
    <row r="545" spans="1:30" x14ac:dyDescent="0.25">
      <c r="A545" s="10">
        <f t="shared" si="37"/>
        <v>41324</v>
      </c>
      <c r="F545" s="3">
        <f t="shared" si="40"/>
        <v>29110.003302963516</v>
      </c>
      <c r="L545" s="2">
        <f t="shared" si="38"/>
        <v>0</v>
      </c>
      <c r="Y545" s="2">
        <v>540</v>
      </c>
      <c r="Z545" s="2">
        <v>20</v>
      </c>
      <c r="AD545" s="2">
        <f t="shared" si="39"/>
        <v>560</v>
      </c>
    </row>
    <row r="546" spans="1:30" x14ac:dyDescent="0.25">
      <c r="A546" s="10">
        <f t="shared" si="37"/>
        <v>41325</v>
      </c>
      <c r="F546" s="3">
        <f t="shared" si="40"/>
        <v>28550.003302963516</v>
      </c>
      <c r="L546" s="2">
        <f t="shared" si="38"/>
        <v>0</v>
      </c>
      <c r="Y546" s="2">
        <v>540</v>
      </c>
      <c r="Z546" s="2">
        <v>20</v>
      </c>
      <c r="AD546" s="2">
        <f t="shared" si="39"/>
        <v>560</v>
      </c>
    </row>
    <row r="547" spans="1:30" x14ac:dyDescent="0.25">
      <c r="A547" s="10">
        <f t="shared" si="37"/>
        <v>41326</v>
      </c>
      <c r="F547" s="3">
        <f t="shared" si="40"/>
        <v>27990.003302963516</v>
      </c>
      <c r="L547" s="2">
        <f t="shared" si="38"/>
        <v>0</v>
      </c>
      <c r="Y547" s="2">
        <v>540</v>
      </c>
      <c r="Z547" s="2">
        <v>20</v>
      </c>
      <c r="AD547" s="2">
        <f t="shared" si="39"/>
        <v>560</v>
      </c>
    </row>
    <row r="548" spans="1:30" x14ac:dyDescent="0.25">
      <c r="A548" s="10">
        <f t="shared" si="37"/>
        <v>41327</v>
      </c>
      <c r="F548" s="3">
        <f t="shared" si="40"/>
        <v>27430.003302963516</v>
      </c>
      <c r="J548" s="2">
        <v>1200</v>
      </c>
      <c r="L548" s="2">
        <f t="shared" si="38"/>
        <v>1200</v>
      </c>
      <c r="X548" s="2">
        <v>500</v>
      </c>
      <c r="Y548" s="2">
        <v>540</v>
      </c>
      <c r="Z548" s="2">
        <v>20</v>
      </c>
      <c r="AC548" s="2">
        <v>545</v>
      </c>
      <c r="AD548" s="2">
        <f t="shared" si="39"/>
        <v>1605</v>
      </c>
    </row>
    <row r="549" spans="1:30" x14ac:dyDescent="0.25">
      <c r="A549" s="10">
        <f t="shared" si="37"/>
        <v>41328</v>
      </c>
      <c r="F549" s="3">
        <f t="shared" si="40"/>
        <v>27025.003302963516</v>
      </c>
      <c r="L549" s="2">
        <f t="shared" si="38"/>
        <v>0</v>
      </c>
      <c r="AD549" s="2">
        <f t="shared" si="39"/>
        <v>0</v>
      </c>
    </row>
    <row r="550" spans="1:30" x14ac:dyDescent="0.25">
      <c r="A550" s="10">
        <f t="shared" si="37"/>
        <v>41329</v>
      </c>
      <c r="F550" s="3">
        <f t="shared" si="40"/>
        <v>27025.003302963516</v>
      </c>
      <c r="L550" s="2">
        <f t="shared" si="38"/>
        <v>0</v>
      </c>
      <c r="AD550" s="2">
        <f t="shared" si="39"/>
        <v>0</v>
      </c>
    </row>
    <row r="551" spans="1:30" x14ac:dyDescent="0.25">
      <c r="A551" s="10">
        <f t="shared" si="37"/>
        <v>41330</v>
      </c>
      <c r="F551" s="3">
        <f t="shared" si="40"/>
        <v>27025.003302963516</v>
      </c>
      <c r="H551" s="11">
        <v>2035.5277568401652</v>
      </c>
      <c r="L551" s="2">
        <f t="shared" si="38"/>
        <v>2035.5277568401652</v>
      </c>
      <c r="Y551" s="2">
        <v>540</v>
      </c>
      <c r="Z551" s="2">
        <v>20</v>
      </c>
      <c r="AD551" s="2">
        <f t="shared" si="39"/>
        <v>560</v>
      </c>
    </row>
    <row r="552" spans="1:30" x14ac:dyDescent="0.25">
      <c r="A552" s="10">
        <f t="shared" si="37"/>
        <v>41331</v>
      </c>
      <c r="F552" s="3">
        <f t="shared" si="40"/>
        <v>28500.531059803681</v>
      </c>
      <c r="H552" s="2">
        <f>+S542*0.83</f>
        <v>1798.61</v>
      </c>
      <c r="L552" s="2">
        <f t="shared" si="38"/>
        <v>1798.61</v>
      </c>
      <c r="Y552" s="2">
        <v>540</v>
      </c>
      <c r="Z552" s="2">
        <v>20</v>
      </c>
      <c r="AD552" s="2">
        <f t="shared" si="39"/>
        <v>560</v>
      </c>
    </row>
    <row r="553" spans="1:30" x14ac:dyDescent="0.25">
      <c r="A553" s="10">
        <f t="shared" si="37"/>
        <v>41332</v>
      </c>
      <c r="F553" s="3">
        <f t="shared" si="40"/>
        <v>29739.141059803682</v>
      </c>
      <c r="H553" s="2">
        <f>+AA542*0.83+AB542*0.83</f>
        <v>1595.1999809780136</v>
      </c>
      <c r="L553" s="2">
        <f t="shared" si="38"/>
        <v>1595.1999809780136</v>
      </c>
      <c r="Y553" s="2">
        <v>540</v>
      </c>
      <c r="Z553" s="2">
        <v>20</v>
      </c>
      <c r="AD553" s="2">
        <f t="shared" si="39"/>
        <v>560</v>
      </c>
    </row>
    <row r="554" spans="1:30" x14ac:dyDescent="0.25">
      <c r="A554" s="10">
        <f t="shared" si="37"/>
        <v>41333</v>
      </c>
      <c r="F554" s="3">
        <f t="shared" si="40"/>
        <v>30774.341040781695</v>
      </c>
      <c r="H554" s="2">
        <f>SUM(X$528:X$542)*0.83</f>
        <v>830</v>
      </c>
      <c r="K554" s="2">
        <v>780</v>
      </c>
      <c r="L554" s="2">
        <f t="shared" si="38"/>
        <v>1610</v>
      </c>
      <c r="N554" s="2">
        <v>1457.667185059152</v>
      </c>
      <c r="O554" s="11">
        <v>929.81211853245622</v>
      </c>
      <c r="P554" s="2">
        <v>0</v>
      </c>
      <c r="R554" s="2">
        <v>-2167</v>
      </c>
      <c r="S554" s="2">
        <v>2167</v>
      </c>
      <c r="Y554" s="2">
        <v>540</v>
      </c>
      <c r="Z554" s="2">
        <v>20</v>
      </c>
      <c r="AA554" s="2">
        <v>671.92768792531785</v>
      </c>
      <c r="AB554" s="2">
        <v>1250</v>
      </c>
      <c r="AD554" s="2">
        <f t="shared" si="39"/>
        <v>4869.4069915169257</v>
      </c>
    </row>
    <row r="555" spans="1:30" x14ac:dyDescent="0.25">
      <c r="A555" s="10">
        <f t="shared" si="37"/>
        <v>41334</v>
      </c>
      <c r="F555" s="3">
        <f t="shared" si="40"/>
        <v>27514.934049264768</v>
      </c>
      <c r="J555" s="2">
        <v>1200</v>
      </c>
      <c r="L555" s="2">
        <f t="shared" si="38"/>
        <v>1200</v>
      </c>
      <c r="X555" s="2">
        <v>500</v>
      </c>
      <c r="Y555" s="2">
        <v>540</v>
      </c>
      <c r="Z555" s="2">
        <v>20</v>
      </c>
      <c r="AC555" s="2">
        <v>545</v>
      </c>
      <c r="AD555" s="2">
        <f t="shared" si="39"/>
        <v>1605</v>
      </c>
    </row>
    <row r="556" spans="1:30" x14ac:dyDescent="0.25">
      <c r="A556" s="10">
        <f t="shared" si="37"/>
        <v>41335</v>
      </c>
      <c r="F556" s="3">
        <f t="shared" si="40"/>
        <v>27109.934049264768</v>
      </c>
      <c r="L556" s="2">
        <f t="shared" si="38"/>
        <v>0</v>
      </c>
      <c r="Q556" s="2">
        <v>9100</v>
      </c>
      <c r="AD556" s="2">
        <f t="shared" si="39"/>
        <v>9100</v>
      </c>
    </row>
    <row r="557" spans="1:30" x14ac:dyDescent="0.25">
      <c r="A557" s="10">
        <f t="shared" si="37"/>
        <v>41336</v>
      </c>
      <c r="F557" s="3">
        <f t="shared" si="40"/>
        <v>18009.934049264768</v>
      </c>
      <c r="L557" s="2">
        <f t="shared" si="38"/>
        <v>0</v>
      </c>
      <c r="AD557" s="2">
        <f t="shared" si="39"/>
        <v>0</v>
      </c>
    </row>
    <row r="558" spans="1:30" x14ac:dyDescent="0.25">
      <c r="A558" s="10">
        <f t="shared" si="37"/>
        <v>41337</v>
      </c>
      <c r="F558" s="3">
        <f t="shared" si="40"/>
        <v>18009.934049264768</v>
      </c>
      <c r="L558" s="2">
        <f t="shared" si="38"/>
        <v>0</v>
      </c>
      <c r="Y558" s="2">
        <v>540</v>
      </c>
      <c r="Z558" s="2">
        <v>20</v>
      </c>
      <c r="AD558" s="2">
        <f t="shared" si="39"/>
        <v>560</v>
      </c>
    </row>
    <row r="559" spans="1:30" x14ac:dyDescent="0.25">
      <c r="A559" s="10">
        <f t="shared" si="37"/>
        <v>41338</v>
      </c>
      <c r="F559" s="3">
        <f t="shared" si="40"/>
        <v>17449.934049264768</v>
      </c>
      <c r="I559" s="2">
        <v>33881</v>
      </c>
      <c r="L559" s="2">
        <f t="shared" si="38"/>
        <v>33881</v>
      </c>
      <c r="U559" s="2">
        <v>4258</v>
      </c>
      <c r="Y559" s="2">
        <v>540</v>
      </c>
      <c r="Z559" s="2">
        <v>20</v>
      </c>
      <c r="AD559" s="2">
        <f t="shared" si="39"/>
        <v>4818</v>
      </c>
    </row>
    <row r="560" spans="1:30" x14ac:dyDescent="0.25">
      <c r="A560" s="10">
        <f t="shared" si="37"/>
        <v>41339</v>
      </c>
      <c r="F560" s="3">
        <f t="shared" si="40"/>
        <v>46512.934049264768</v>
      </c>
      <c r="L560" s="2">
        <f t="shared" si="38"/>
        <v>0</v>
      </c>
      <c r="W560" s="2">
        <v>1200</v>
      </c>
      <c r="Y560" s="2">
        <v>540</v>
      </c>
      <c r="Z560" s="2">
        <v>1220</v>
      </c>
      <c r="AD560" s="2">
        <f t="shared" si="39"/>
        <v>2960</v>
      </c>
    </row>
    <row r="561" spans="1:30" x14ac:dyDescent="0.25">
      <c r="A561" s="10">
        <f t="shared" si="37"/>
        <v>41340</v>
      </c>
      <c r="F561" s="3">
        <f t="shared" si="40"/>
        <v>43552.934049264768</v>
      </c>
      <c r="L561" s="2">
        <f t="shared" si="38"/>
        <v>0</v>
      </c>
      <c r="Y561" s="2">
        <v>540</v>
      </c>
      <c r="Z561" s="2">
        <v>20</v>
      </c>
      <c r="AD561" s="2">
        <f t="shared" si="39"/>
        <v>560</v>
      </c>
    </row>
    <row r="562" spans="1:30" x14ac:dyDescent="0.25">
      <c r="A562" s="10">
        <f t="shared" si="37"/>
        <v>41341</v>
      </c>
      <c r="F562" s="3">
        <f t="shared" si="40"/>
        <v>42992.934049264768</v>
      </c>
      <c r="J562" s="2">
        <v>1200</v>
      </c>
      <c r="L562" s="2">
        <f t="shared" si="38"/>
        <v>1200</v>
      </c>
      <c r="X562" s="2">
        <v>500</v>
      </c>
      <c r="Y562" s="2">
        <v>540</v>
      </c>
      <c r="Z562" s="2">
        <v>20</v>
      </c>
      <c r="AC562" s="2">
        <v>545</v>
      </c>
      <c r="AD562" s="2">
        <f t="shared" si="39"/>
        <v>1605</v>
      </c>
    </row>
    <row r="563" spans="1:30" x14ac:dyDescent="0.25">
      <c r="A563" s="10">
        <f t="shared" si="37"/>
        <v>41342</v>
      </c>
      <c r="F563" s="3">
        <f t="shared" si="40"/>
        <v>42587.934049264768</v>
      </c>
      <c r="L563" s="2">
        <f t="shared" si="38"/>
        <v>0</v>
      </c>
      <c r="AD563" s="2">
        <f t="shared" si="39"/>
        <v>0</v>
      </c>
    </row>
    <row r="564" spans="1:30" x14ac:dyDescent="0.25">
      <c r="A564" s="10">
        <f t="shared" si="37"/>
        <v>41343</v>
      </c>
      <c r="F564" s="3">
        <f t="shared" si="40"/>
        <v>42587.934049264768</v>
      </c>
      <c r="L564" s="2">
        <f t="shared" si="38"/>
        <v>0</v>
      </c>
      <c r="AD564" s="2">
        <f t="shared" si="39"/>
        <v>0</v>
      </c>
    </row>
    <row r="565" spans="1:30" x14ac:dyDescent="0.25">
      <c r="A565" s="10">
        <f t="shared" si="37"/>
        <v>41344</v>
      </c>
      <c r="F565" s="3">
        <f t="shared" si="40"/>
        <v>42587.934049264768</v>
      </c>
      <c r="L565" s="2">
        <f t="shared" si="38"/>
        <v>0</v>
      </c>
      <c r="Y565" s="2">
        <v>540</v>
      </c>
      <c r="Z565" s="2">
        <v>20</v>
      </c>
      <c r="AD565" s="2">
        <f t="shared" si="39"/>
        <v>560</v>
      </c>
    </row>
    <row r="566" spans="1:30" x14ac:dyDescent="0.25">
      <c r="A566" s="10">
        <f t="shared" si="37"/>
        <v>41345</v>
      </c>
      <c r="F566" s="3">
        <f t="shared" si="40"/>
        <v>42027.934049264768</v>
      </c>
      <c r="H566" s="11">
        <v>2035.5277568401652</v>
      </c>
      <c r="L566" s="2">
        <f t="shared" si="38"/>
        <v>2035.5277568401652</v>
      </c>
      <c r="Y566" s="2">
        <v>540</v>
      </c>
      <c r="Z566" s="2">
        <v>20</v>
      </c>
      <c r="AD566" s="2">
        <f t="shared" si="39"/>
        <v>560</v>
      </c>
    </row>
    <row r="567" spans="1:30" x14ac:dyDescent="0.25">
      <c r="A567" s="10">
        <f t="shared" si="37"/>
        <v>41346</v>
      </c>
      <c r="F567" s="3">
        <f t="shared" si="40"/>
        <v>43503.461806104933</v>
      </c>
      <c r="H567" s="2">
        <f>+S554*0.83</f>
        <v>1798.61</v>
      </c>
      <c r="L567" s="2">
        <f t="shared" si="38"/>
        <v>1798.61</v>
      </c>
      <c r="Y567" s="2">
        <v>540</v>
      </c>
      <c r="Z567" s="2">
        <v>20</v>
      </c>
      <c r="AD567" s="2">
        <f t="shared" si="39"/>
        <v>560</v>
      </c>
    </row>
    <row r="568" spans="1:30" x14ac:dyDescent="0.25">
      <c r="A568" s="10">
        <f t="shared" si="37"/>
        <v>41347</v>
      </c>
      <c r="F568" s="3">
        <f t="shared" si="40"/>
        <v>44742.071806104934</v>
      </c>
      <c r="H568" s="2">
        <f>+AA554*0.83+AB554*0.83</f>
        <v>1595.1999809780136</v>
      </c>
      <c r="L568" s="2">
        <f t="shared" si="38"/>
        <v>1595.1999809780136</v>
      </c>
      <c r="Y568" s="2">
        <v>540</v>
      </c>
      <c r="Z568" s="2">
        <v>20</v>
      </c>
      <c r="AD568" s="2">
        <f t="shared" si="39"/>
        <v>560</v>
      </c>
    </row>
    <row r="569" spans="1:30" x14ac:dyDescent="0.25">
      <c r="A569" s="10">
        <f t="shared" si="37"/>
        <v>41348</v>
      </c>
      <c r="F569" s="3">
        <f t="shared" si="40"/>
        <v>45777.271787082951</v>
      </c>
      <c r="H569" s="2">
        <f>SUM(X$543:X$557)*0.83</f>
        <v>830</v>
      </c>
      <c r="J569" s="2">
        <v>1200</v>
      </c>
      <c r="L569" s="2">
        <f t="shared" si="38"/>
        <v>2030</v>
      </c>
      <c r="X569" s="2">
        <v>500</v>
      </c>
      <c r="Y569" s="2">
        <v>540</v>
      </c>
      <c r="Z569" s="2">
        <v>20</v>
      </c>
      <c r="AC569" s="2">
        <v>545</v>
      </c>
      <c r="AD569" s="2">
        <f t="shared" si="39"/>
        <v>1605</v>
      </c>
    </row>
    <row r="570" spans="1:30" x14ac:dyDescent="0.25">
      <c r="A570" s="10">
        <f t="shared" si="37"/>
        <v>41349</v>
      </c>
      <c r="F570" s="3">
        <f t="shared" si="40"/>
        <v>46202.271787082951</v>
      </c>
      <c r="K570" s="2">
        <v>780</v>
      </c>
      <c r="L570" s="2">
        <f t="shared" si="38"/>
        <v>780</v>
      </c>
      <c r="N570" s="2">
        <v>1379.1490478758278</v>
      </c>
      <c r="O570" s="11">
        <v>872.43041686578954</v>
      </c>
      <c r="P570" s="2">
        <v>0</v>
      </c>
      <c r="R570" s="2">
        <v>-2167</v>
      </c>
      <c r="S570" s="2">
        <v>2167</v>
      </c>
      <c r="AA570" s="2">
        <v>671.92768792531785</v>
      </c>
      <c r="AB570" s="2">
        <v>1250</v>
      </c>
      <c r="AD570" s="2">
        <f t="shared" si="39"/>
        <v>4173.5071526669353</v>
      </c>
    </row>
    <row r="571" spans="1:30" x14ac:dyDescent="0.25">
      <c r="A571" s="10">
        <f t="shared" si="37"/>
        <v>41350</v>
      </c>
      <c r="F571" s="3">
        <f t="shared" si="40"/>
        <v>42808.764634416017</v>
      </c>
      <c r="L571" s="2">
        <f t="shared" si="38"/>
        <v>0</v>
      </c>
      <c r="Q571" s="2">
        <v>9100</v>
      </c>
      <c r="AD571" s="2">
        <f t="shared" si="39"/>
        <v>9100</v>
      </c>
    </row>
    <row r="572" spans="1:30" x14ac:dyDescent="0.25">
      <c r="A572" s="10">
        <f t="shared" si="37"/>
        <v>41351</v>
      </c>
      <c r="F572" s="3">
        <f t="shared" si="40"/>
        <v>33708.764634416017</v>
      </c>
      <c r="L572" s="2">
        <f t="shared" si="38"/>
        <v>0</v>
      </c>
      <c r="Y572" s="2">
        <v>540</v>
      </c>
      <c r="Z572" s="2">
        <v>720</v>
      </c>
      <c r="AD572" s="2">
        <f t="shared" si="39"/>
        <v>1260</v>
      </c>
    </row>
    <row r="573" spans="1:30" x14ac:dyDescent="0.25">
      <c r="A573" s="10">
        <f t="shared" si="37"/>
        <v>41352</v>
      </c>
      <c r="F573" s="3">
        <f t="shared" si="40"/>
        <v>32448.764634416017</v>
      </c>
      <c r="L573" s="2">
        <f t="shared" si="38"/>
        <v>0</v>
      </c>
      <c r="Y573" s="2">
        <v>540</v>
      </c>
      <c r="Z573" s="2">
        <v>20</v>
      </c>
      <c r="AD573" s="2">
        <f t="shared" si="39"/>
        <v>560</v>
      </c>
    </row>
    <row r="574" spans="1:30" x14ac:dyDescent="0.25">
      <c r="A574" s="10">
        <f t="shared" si="37"/>
        <v>41353</v>
      </c>
      <c r="F574" s="3">
        <f t="shared" si="40"/>
        <v>31888.764634416017</v>
      </c>
      <c r="L574" s="2">
        <f t="shared" si="38"/>
        <v>0</v>
      </c>
      <c r="Y574" s="2">
        <v>540</v>
      </c>
      <c r="Z574" s="2">
        <v>20</v>
      </c>
      <c r="AD574" s="2">
        <f t="shared" si="39"/>
        <v>560</v>
      </c>
    </row>
    <row r="575" spans="1:30" x14ac:dyDescent="0.25">
      <c r="A575" s="10">
        <f t="shared" si="37"/>
        <v>41354</v>
      </c>
      <c r="F575" s="3">
        <f t="shared" si="40"/>
        <v>31328.764634416017</v>
      </c>
      <c r="L575" s="2">
        <f t="shared" si="38"/>
        <v>0</v>
      </c>
      <c r="Y575" s="2">
        <v>540</v>
      </c>
      <c r="Z575" s="2">
        <v>20</v>
      </c>
      <c r="AD575" s="2">
        <f t="shared" si="39"/>
        <v>560</v>
      </c>
    </row>
    <row r="576" spans="1:30" x14ac:dyDescent="0.25">
      <c r="A576" s="10">
        <f t="shared" si="37"/>
        <v>41355</v>
      </c>
      <c r="F576" s="3">
        <f t="shared" si="40"/>
        <v>30768.764634416017</v>
      </c>
      <c r="J576" s="2">
        <v>1200</v>
      </c>
      <c r="L576" s="2">
        <f t="shared" si="38"/>
        <v>1200</v>
      </c>
      <c r="X576" s="2">
        <v>500</v>
      </c>
      <c r="Y576" s="2">
        <v>540</v>
      </c>
      <c r="Z576" s="2">
        <v>20</v>
      </c>
      <c r="AC576" s="2">
        <v>545</v>
      </c>
      <c r="AD576" s="2">
        <f t="shared" si="39"/>
        <v>1605</v>
      </c>
    </row>
    <row r="577" spans="1:30" x14ac:dyDescent="0.25">
      <c r="A577" s="10">
        <f t="shared" si="37"/>
        <v>41356</v>
      </c>
      <c r="F577" s="3">
        <f t="shared" si="40"/>
        <v>30363.764634416017</v>
      </c>
      <c r="L577" s="2">
        <f t="shared" si="38"/>
        <v>0</v>
      </c>
      <c r="AD577" s="2">
        <f t="shared" si="39"/>
        <v>0</v>
      </c>
    </row>
    <row r="578" spans="1:30" x14ac:dyDescent="0.25">
      <c r="A578" s="10">
        <f t="shared" si="37"/>
        <v>41357</v>
      </c>
      <c r="F578" s="3">
        <f t="shared" si="40"/>
        <v>30363.764634416017</v>
      </c>
      <c r="L578" s="2">
        <f t="shared" si="38"/>
        <v>0</v>
      </c>
      <c r="AD578" s="2">
        <f t="shared" si="39"/>
        <v>0</v>
      </c>
    </row>
    <row r="579" spans="1:30" x14ac:dyDescent="0.25">
      <c r="A579" s="10">
        <f t="shared" si="37"/>
        <v>41358</v>
      </c>
      <c r="F579" s="3">
        <f t="shared" si="40"/>
        <v>30363.764634416017</v>
      </c>
      <c r="H579" s="11">
        <v>1969.2709882327463</v>
      </c>
      <c r="L579" s="2">
        <f t="shared" si="38"/>
        <v>1969.2709882327463</v>
      </c>
      <c r="Y579" s="2">
        <v>540</v>
      </c>
      <c r="Z579" s="2">
        <v>20</v>
      </c>
      <c r="AD579" s="2">
        <f t="shared" si="39"/>
        <v>560</v>
      </c>
    </row>
    <row r="580" spans="1:30" x14ac:dyDescent="0.25">
      <c r="A580" s="10">
        <f t="shared" si="37"/>
        <v>41359</v>
      </c>
      <c r="F580" s="3">
        <f t="shared" si="40"/>
        <v>31773.035622648764</v>
      </c>
      <c r="H580" s="2">
        <f>+S570*0.83</f>
        <v>1798.61</v>
      </c>
      <c r="L580" s="2">
        <f t="shared" si="38"/>
        <v>1798.61</v>
      </c>
      <c r="Y580" s="2">
        <v>540</v>
      </c>
      <c r="Z580" s="2">
        <v>20</v>
      </c>
      <c r="AD580" s="2">
        <f t="shared" si="39"/>
        <v>560</v>
      </c>
    </row>
    <row r="581" spans="1:30" x14ac:dyDescent="0.25">
      <c r="A581" s="10">
        <f t="shared" si="37"/>
        <v>41360</v>
      </c>
      <c r="F581" s="3">
        <f t="shared" si="40"/>
        <v>33011.645622648764</v>
      </c>
      <c r="H581" s="2">
        <f>+AA570*0.83+AB570*0.83</f>
        <v>1595.1999809780136</v>
      </c>
      <c r="L581" s="2">
        <f t="shared" si="38"/>
        <v>1595.1999809780136</v>
      </c>
      <c r="Y581" s="2">
        <v>540</v>
      </c>
      <c r="Z581" s="2">
        <v>20</v>
      </c>
      <c r="AD581" s="2">
        <f t="shared" si="39"/>
        <v>560</v>
      </c>
    </row>
    <row r="582" spans="1:30" x14ac:dyDescent="0.25">
      <c r="A582" s="10">
        <f t="shared" si="37"/>
        <v>41361</v>
      </c>
      <c r="F582" s="3">
        <f t="shared" si="40"/>
        <v>34046.845603626774</v>
      </c>
      <c r="H582" s="2">
        <f>SUM(X$558:X$572)*0.83</f>
        <v>830</v>
      </c>
      <c r="L582" s="2">
        <f t="shared" si="38"/>
        <v>830</v>
      </c>
      <c r="Y582" s="2">
        <v>540</v>
      </c>
      <c r="Z582" s="2">
        <v>20</v>
      </c>
      <c r="AD582" s="2">
        <f t="shared" si="39"/>
        <v>560</v>
      </c>
    </row>
    <row r="583" spans="1:30" x14ac:dyDescent="0.25">
      <c r="A583" s="10">
        <f t="shared" ref="A583:A646" si="41">+A582+1</f>
        <v>41362</v>
      </c>
      <c r="F583" s="3">
        <f t="shared" si="40"/>
        <v>34316.845603626774</v>
      </c>
      <c r="J583" s="2">
        <v>1200</v>
      </c>
      <c r="L583" s="2">
        <f t="shared" ref="L583:L646" si="42">SUM(H583:K583)</f>
        <v>1200</v>
      </c>
      <c r="X583" s="2">
        <v>500</v>
      </c>
      <c r="Y583" s="2">
        <v>540</v>
      </c>
      <c r="Z583" s="2">
        <v>20</v>
      </c>
      <c r="AC583" s="2">
        <v>545</v>
      </c>
      <c r="AD583" s="2">
        <f t="shared" ref="AD583:AD646" si="43">SUM(N583:AC583)</f>
        <v>1605</v>
      </c>
    </row>
    <row r="584" spans="1:30" x14ac:dyDescent="0.25">
      <c r="A584" s="10">
        <f t="shared" si="41"/>
        <v>41363</v>
      </c>
      <c r="F584" s="3">
        <f t="shared" ref="F584:F647" si="44">+F583+L583-AD583</f>
        <v>33911.845603626774</v>
      </c>
      <c r="K584" s="2">
        <v>780</v>
      </c>
      <c r="L584" s="2">
        <f t="shared" si="42"/>
        <v>780</v>
      </c>
      <c r="N584" s="2">
        <v>1379.1490478758278</v>
      </c>
      <c r="O584" s="11">
        <v>872.43041686578954</v>
      </c>
      <c r="P584" s="2">
        <v>0</v>
      </c>
      <c r="R584" s="2">
        <v>-2167</v>
      </c>
      <c r="S584" s="2">
        <v>2167</v>
      </c>
      <c r="AA584" s="2">
        <v>671.92768792531785</v>
      </c>
      <c r="AB584" s="2">
        <v>1250</v>
      </c>
      <c r="AD584" s="2">
        <f t="shared" si="43"/>
        <v>4173.5071526669353</v>
      </c>
    </row>
    <row r="585" spans="1:30" x14ac:dyDescent="0.25">
      <c r="A585" s="10">
        <f t="shared" si="41"/>
        <v>41364</v>
      </c>
      <c r="F585" s="3">
        <f t="shared" si="44"/>
        <v>30518.33845095984</v>
      </c>
      <c r="L585" s="2">
        <f t="shared" si="42"/>
        <v>0</v>
      </c>
      <c r="T585" s="2">
        <v>21</v>
      </c>
      <c r="AD585" s="2">
        <f t="shared" si="43"/>
        <v>21</v>
      </c>
    </row>
    <row r="586" spans="1:30" x14ac:dyDescent="0.25">
      <c r="A586" s="10">
        <f t="shared" si="41"/>
        <v>41365</v>
      </c>
      <c r="F586" s="3">
        <f t="shared" si="44"/>
        <v>30497.33845095984</v>
      </c>
      <c r="L586" s="2">
        <f t="shared" si="42"/>
        <v>0</v>
      </c>
      <c r="Y586" s="2">
        <v>540</v>
      </c>
      <c r="Z586" s="2">
        <v>20</v>
      </c>
      <c r="AD586" s="2">
        <f t="shared" si="43"/>
        <v>560</v>
      </c>
    </row>
    <row r="587" spans="1:30" x14ac:dyDescent="0.25">
      <c r="A587" s="10">
        <f t="shared" si="41"/>
        <v>41366</v>
      </c>
      <c r="F587" s="3">
        <f t="shared" si="44"/>
        <v>29937.33845095984</v>
      </c>
      <c r="L587" s="2">
        <f t="shared" si="42"/>
        <v>0</v>
      </c>
      <c r="Q587" s="2">
        <v>9100</v>
      </c>
      <c r="Y587" s="2">
        <v>540</v>
      </c>
      <c r="Z587" s="2">
        <v>20</v>
      </c>
      <c r="AD587" s="2">
        <f t="shared" si="43"/>
        <v>9660</v>
      </c>
    </row>
    <row r="588" spans="1:30" x14ac:dyDescent="0.25">
      <c r="A588" s="10">
        <f t="shared" si="41"/>
        <v>41367</v>
      </c>
      <c r="F588" s="3">
        <f t="shared" si="44"/>
        <v>20277.33845095984</v>
      </c>
      <c r="L588" s="2">
        <f t="shared" si="42"/>
        <v>0</v>
      </c>
      <c r="Y588" s="2">
        <v>540</v>
      </c>
      <c r="Z588" s="2">
        <v>20</v>
      </c>
      <c r="AD588" s="2">
        <f t="shared" si="43"/>
        <v>560</v>
      </c>
    </row>
    <row r="589" spans="1:30" x14ac:dyDescent="0.25">
      <c r="A589" s="10">
        <f t="shared" si="41"/>
        <v>41368</v>
      </c>
      <c r="F589" s="3">
        <f t="shared" si="44"/>
        <v>19717.33845095984</v>
      </c>
      <c r="L589" s="2">
        <f t="shared" si="42"/>
        <v>0</v>
      </c>
      <c r="Y589" s="2">
        <v>540</v>
      </c>
      <c r="Z589" s="2">
        <v>20</v>
      </c>
      <c r="AD589" s="2">
        <f t="shared" si="43"/>
        <v>560</v>
      </c>
    </row>
    <row r="590" spans="1:30" x14ac:dyDescent="0.25">
      <c r="A590" s="10">
        <f t="shared" si="41"/>
        <v>41369</v>
      </c>
      <c r="F590" s="3">
        <f t="shared" si="44"/>
        <v>19157.33845095984</v>
      </c>
      <c r="I590" s="2">
        <v>34363</v>
      </c>
      <c r="J590" s="2">
        <v>1200</v>
      </c>
      <c r="L590" s="2">
        <f t="shared" si="42"/>
        <v>35563</v>
      </c>
      <c r="U590" s="2">
        <v>4258</v>
      </c>
      <c r="X590" s="2">
        <v>500</v>
      </c>
      <c r="Y590" s="2">
        <v>540</v>
      </c>
      <c r="Z590" s="2">
        <v>20</v>
      </c>
      <c r="AC590" s="2">
        <v>545</v>
      </c>
      <c r="AD590" s="2">
        <f t="shared" si="43"/>
        <v>5863</v>
      </c>
    </row>
    <row r="591" spans="1:30" x14ac:dyDescent="0.25">
      <c r="A591" s="10">
        <f t="shared" si="41"/>
        <v>41370</v>
      </c>
      <c r="F591" s="3">
        <f t="shared" si="44"/>
        <v>48857.33845095984</v>
      </c>
      <c r="L591" s="2">
        <f t="shared" si="42"/>
        <v>0</v>
      </c>
      <c r="W591" s="2">
        <v>1200</v>
      </c>
      <c r="AD591" s="2">
        <f t="shared" si="43"/>
        <v>1200</v>
      </c>
    </row>
    <row r="592" spans="1:30" x14ac:dyDescent="0.25">
      <c r="A592" s="10">
        <f t="shared" si="41"/>
        <v>41371</v>
      </c>
      <c r="F592" s="3">
        <f t="shared" si="44"/>
        <v>47657.33845095984</v>
      </c>
      <c r="L592" s="2">
        <f t="shared" si="42"/>
        <v>0</v>
      </c>
      <c r="AD592" s="2">
        <f t="shared" si="43"/>
        <v>0</v>
      </c>
    </row>
    <row r="593" spans="1:30" x14ac:dyDescent="0.25">
      <c r="A593" s="10">
        <f t="shared" si="41"/>
        <v>41372</v>
      </c>
      <c r="F593" s="3">
        <f t="shared" si="44"/>
        <v>47657.33845095984</v>
      </c>
      <c r="L593" s="2">
        <f t="shared" si="42"/>
        <v>0</v>
      </c>
      <c r="Y593" s="2">
        <v>540</v>
      </c>
      <c r="Z593" s="2">
        <v>1220</v>
      </c>
      <c r="AD593" s="2">
        <f t="shared" si="43"/>
        <v>1760</v>
      </c>
    </row>
    <row r="594" spans="1:30" x14ac:dyDescent="0.25">
      <c r="A594" s="10">
        <f t="shared" si="41"/>
        <v>41373</v>
      </c>
      <c r="F594" s="3">
        <f t="shared" si="44"/>
        <v>45897.33845095984</v>
      </c>
      <c r="L594" s="2">
        <f t="shared" si="42"/>
        <v>0</v>
      </c>
      <c r="Y594" s="2">
        <v>540</v>
      </c>
      <c r="Z594" s="2">
        <v>20</v>
      </c>
      <c r="AD594" s="2">
        <f t="shared" si="43"/>
        <v>560</v>
      </c>
    </row>
    <row r="595" spans="1:30" x14ac:dyDescent="0.25">
      <c r="A595" s="10">
        <f t="shared" si="41"/>
        <v>41374</v>
      </c>
      <c r="F595" s="3">
        <f t="shared" si="44"/>
        <v>45337.33845095984</v>
      </c>
      <c r="L595" s="2">
        <f t="shared" si="42"/>
        <v>0</v>
      </c>
      <c r="Y595" s="2">
        <v>540</v>
      </c>
      <c r="Z595" s="2">
        <v>20</v>
      </c>
      <c r="AD595" s="2">
        <f t="shared" si="43"/>
        <v>560</v>
      </c>
    </row>
    <row r="596" spans="1:30" x14ac:dyDescent="0.25">
      <c r="A596" s="10">
        <f t="shared" si="41"/>
        <v>41375</v>
      </c>
      <c r="F596" s="3">
        <f t="shared" si="44"/>
        <v>44777.33845095984</v>
      </c>
      <c r="L596" s="2">
        <f t="shared" si="42"/>
        <v>0</v>
      </c>
      <c r="Y596" s="2">
        <v>540</v>
      </c>
      <c r="Z596" s="2">
        <v>20</v>
      </c>
      <c r="AD596" s="2">
        <f t="shared" si="43"/>
        <v>560</v>
      </c>
    </row>
    <row r="597" spans="1:30" x14ac:dyDescent="0.25">
      <c r="A597" s="10">
        <f t="shared" si="41"/>
        <v>41376</v>
      </c>
      <c r="F597" s="3">
        <f t="shared" si="44"/>
        <v>44217.33845095984</v>
      </c>
      <c r="H597" s="11">
        <v>1969.2709882327463</v>
      </c>
      <c r="J597" s="2">
        <v>1200</v>
      </c>
      <c r="L597" s="2">
        <f t="shared" si="42"/>
        <v>3169.2709882327463</v>
      </c>
      <c r="X597" s="2">
        <v>500</v>
      </c>
      <c r="Y597" s="2">
        <v>540</v>
      </c>
      <c r="Z597" s="2">
        <v>20</v>
      </c>
      <c r="AC597" s="2">
        <v>545</v>
      </c>
      <c r="AD597" s="2">
        <f t="shared" si="43"/>
        <v>1605</v>
      </c>
    </row>
    <row r="598" spans="1:30" x14ac:dyDescent="0.25">
      <c r="A598" s="10">
        <f t="shared" si="41"/>
        <v>41377</v>
      </c>
      <c r="F598" s="3">
        <f t="shared" si="44"/>
        <v>45781.609439192587</v>
      </c>
      <c r="H598" s="2">
        <f>+S584*0.83</f>
        <v>1798.61</v>
      </c>
      <c r="L598" s="2">
        <f t="shared" si="42"/>
        <v>1798.61</v>
      </c>
      <c r="AD598" s="2">
        <f t="shared" si="43"/>
        <v>0</v>
      </c>
    </row>
    <row r="599" spans="1:30" x14ac:dyDescent="0.25">
      <c r="A599" s="10">
        <f t="shared" si="41"/>
        <v>41378</v>
      </c>
      <c r="F599" s="3">
        <f t="shared" si="44"/>
        <v>47580.219439192588</v>
      </c>
      <c r="H599" s="2">
        <f>+AA584*0.83+AB584*0.83</f>
        <v>1595.1999809780136</v>
      </c>
      <c r="L599" s="2">
        <f t="shared" si="42"/>
        <v>1595.1999809780136</v>
      </c>
      <c r="AD599" s="2">
        <f t="shared" si="43"/>
        <v>0</v>
      </c>
    </row>
    <row r="600" spans="1:30" x14ac:dyDescent="0.25">
      <c r="A600" s="10">
        <f t="shared" si="41"/>
        <v>41379</v>
      </c>
      <c r="F600" s="3">
        <f t="shared" si="44"/>
        <v>49175.419420170598</v>
      </c>
      <c r="H600" s="2">
        <f>SUM(X$573:X$587)*0.83</f>
        <v>830</v>
      </c>
      <c r="L600" s="2">
        <f t="shared" si="42"/>
        <v>830</v>
      </c>
      <c r="Y600" s="2">
        <v>540</v>
      </c>
      <c r="Z600" s="2">
        <v>20</v>
      </c>
      <c r="AD600" s="2">
        <f t="shared" si="43"/>
        <v>560</v>
      </c>
    </row>
    <row r="601" spans="1:30" x14ac:dyDescent="0.25">
      <c r="A601" s="10">
        <f t="shared" si="41"/>
        <v>41380</v>
      </c>
      <c r="F601" s="3">
        <f t="shared" si="44"/>
        <v>49445.419420170598</v>
      </c>
      <c r="K601" s="2">
        <v>780</v>
      </c>
      <c r="L601" s="2">
        <f t="shared" si="42"/>
        <v>780</v>
      </c>
      <c r="N601" s="2">
        <v>1736.5400769295163</v>
      </c>
      <c r="O601" s="11">
        <v>872.43041686578954</v>
      </c>
      <c r="P601" s="2">
        <v>0</v>
      </c>
      <c r="R601" s="2">
        <v>-2167</v>
      </c>
      <c r="S601" s="2">
        <v>2167</v>
      </c>
      <c r="Y601" s="2">
        <v>540</v>
      </c>
      <c r="Z601" s="2">
        <v>720</v>
      </c>
      <c r="AA601" s="2">
        <v>671.92768792531785</v>
      </c>
      <c r="AB601" s="2">
        <v>1250</v>
      </c>
      <c r="AD601" s="2">
        <f t="shared" si="43"/>
        <v>5790.8981817206231</v>
      </c>
    </row>
    <row r="602" spans="1:30" x14ac:dyDescent="0.25">
      <c r="A602" s="10">
        <f t="shared" si="41"/>
        <v>41381</v>
      </c>
      <c r="F602" s="3">
        <f t="shared" si="44"/>
        <v>44434.521238449975</v>
      </c>
      <c r="L602" s="2">
        <f t="shared" si="42"/>
        <v>0</v>
      </c>
      <c r="Q602" s="2">
        <v>9100</v>
      </c>
      <c r="Y602" s="2">
        <v>540</v>
      </c>
      <c r="Z602" s="2">
        <v>20</v>
      </c>
      <c r="AD602" s="2">
        <f t="shared" si="43"/>
        <v>9660</v>
      </c>
    </row>
    <row r="603" spans="1:30" x14ac:dyDescent="0.25">
      <c r="A603" s="10">
        <f t="shared" si="41"/>
        <v>41382</v>
      </c>
      <c r="F603" s="3">
        <f t="shared" si="44"/>
        <v>34774.521238449975</v>
      </c>
      <c r="L603" s="2">
        <f t="shared" si="42"/>
        <v>0</v>
      </c>
      <c r="Y603" s="2">
        <v>540</v>
      </c>
      <c r="Z603" s="2">
        <v>20</v>
      </c>
      <c r="AD603" s="2">
        <f t="shared" si="43"/>
        <v>560</v>
      </c>
    </row>
    <row r="604" spans="1:30" x14ac:dyDescent="0.25">
      <c r="A604" s="10">
        <f t="shared" si="41"/>
        <v>41383</v>
      </c>
      <c r="F604" s="3">
        <f t="shared" si="44"/>
        <v>34214.521238449975</v>
      </c>
      <c r="J604" s="2">
        <v>1200</v>
      </c>
      <c r="L604" s="2">
        <f t="shared" si="42"/>
        <v>1200</v>
      </c>
      <c r="X604" s="2">
        <v>500</v>
      </c>
      <c r="Y604" s="2">
        <v>540</v>
      </c>
      <c r="Z604" s="2">
        <v>20</v>
      </c>
      <c r="AC604" s="2">
        <v>545</v>
      </c>
      <c r="AD604" s="2">
        <f t="shared" si="43"/>
        <v>1605</v>
      </c>
    </row>
    <row r="605" spans="1:30" x14ac:dyDescent="0.25">
      <c r="A605" s="10">
        <f t="shared" si="41"/>
        <v>41384</v>
      </c>
      <c r="F605" s="3">
        <f t="shared" si="44"/>
        <v>33809.521238449975</v>
      </c>
      <c r="L605" s="2">
        <f t="shared" si="42"/>
        <v>0</v>
      </c>
      <c r="AD605" s="2">
        <f t="shared" si="43"/>
        <v>0</v>
      </c>
    </row>
    <row r="606" spans="1:30" x14ac:dyDescent="0.25">
      <c r="A606" s="10">
        <f t="shared" si="41"/>
        <v>41385</v>
      </c>
      <c r="F606" s="3">
        <f t="shared" si="44"/>
        <v>33809.521238449975</v>
      </c>
      <c r="L606" s="2">
        <f t="shared" si="42"/>
        <v>0</v>
      </c>
      <c r="AD606" s="2">
        <f t="shared" si="43"/>
        <v>0</v>
      </c>
    </row>
    <row r="607" spans="1:30" x14ac:dyDescent="0.25">
      <c r="A607" s="10">
        <f t="shared" si="41"/>
        <v>41386</v>
      </c>
      <c r="F607" s="3">
        <f t="shared" si="44"/>
        <v>33809.521238449975</v>
      </c>
      <c r="L607" s="2">
        <f t="shared" si="42"/>
        <v>0</v>
      </c>
      <c r="Y607" s="2">
        <v>540</v>
      </c>
      <c r="Z607" s="2">
        <v>20</v>
      </c>
      <c r="AD607" s="2">
        <f t="shared" si="43"/>
        <v>560</v>
      </c>
    </row>
    <row r="608" spans="1:30" x14ac:dyDescent="0.25">
      <c r="A608" s="10">
        <f t="shared" si="41"/>
        <v>41387</v>
      </c>
      <c r="F608" s="3">
        <f t="shared" si="44"/>
        <v>33249.521238449975</v>
      </c>
      <c r="L608" s="2">
        <f t="shared" si="42"/>
        <v>0</v>
      </c>
      <c r="Y608" s="2">
        <v>540</v>
      </c>
      <c r="Z608" s="2">
        <v>20</v>
      </c>
      <c r="AD608" s="2">
        <f t="shared" si="43"/>
        <v>560</v>
      </c>
    </row>
    <row r="609" spans="1:30" x14ac:dyDescent="0.25">
      <c r="A609" s="10">
        <f t="shared" si="41"/>
        <v>41388</v>
      </c>
      <c r="F609" s="3">
        <f t="shared" si="44"/>
        <v>32689.521238449975</v>
      </c>
      <c r="L609" s="2">
        <f t="shared" si="42"/>
        <v>0</v>
      </c>
      <c r="Y609" s="2">
        <v>540</v>
      </c>
      <c r="Z609" s="2">
        <v>20</v>
      </c>
      <c r="AD609" s="2">
        <f t="shared" si="43"/>
        <v>560</v>
      </c>
    </row>
    <row r="610" spans="1:30" x14ac:dyDescent="0.25">
      <c r="A610" s="10">
        <f t="shared" si="41"/>
        <v>41389</v>
      </c>
      <c r="F610" s="3">
        <f t="shared" si="44"/>
        <v>32129.521238449975</v>
      </c>
      <c r="H610" s="11">
        <v>2193.6497277533022</v>
      </c>
      <c r="L610" s="2">
        <f t="shared" si="42"/>
        <v>2193.6497277533022</v>
      </c>
      <c r="Y610" s="2">
        <v>540</v>
      </c>
      <c r="Z610" s="2">
        <v>20</v>
      </c>
      <c r="AD610" s="2">
        <f t="shared" si="43"/>
        <v>560</v>
      </c>
    </row>
    <row r="611" spans="1:30" x14ac:dyDescent="0.25">
      <c r="A611" s="10">
        <f t="shared" si="41"/>
        <v>41390</v>
      </c>
      <c r="F611" s="3">
        <f t="shared" si="44"/>
        <v>33763.170966203281</v>
      </c>
      <c r="H611" s="2">
        <f>+S601*0.83</f>
        <v>1798.61</v>
      </c>
      <c r="J611" s="2">
        <v>1200</v>
      </c>
      <c r="L611" s="2">
        <f t="shared" si="42"/>
        <v>2998.6099999999997</v>
      </c>
      <c r="X611" s="2">
        <v>500</v>
      </c>
      <c r="Y611" s="2">
        <v>540</v>
      </c>
      <c r="Z611" s="2">
        <v>20</v>
      </c>
      <c r="AC611" s="2">
        <v>545</v>
      </c>
      <c r="AD611" s="2">
        <f t="shared" si="43"/>
        <v>1605</v>
      </c>
    </row>
    <row r="612" spans="1:30" x14ac:dyDescent="0.25">
      <c r="A612" s="10">
        <f t="shared" si="41"/>
        <v>41391</v>
      </c>
      <c r="F612" s="3">
        <f t="shared" si="44"/>
        <v>35156.780966203281</v>
      </c>
      <c r="H612" s="2">
        <f>+AA601*0.83+AB601*0.83</f>
        <v>1595.1999809780136</v>
      </c>
      <c r="L612" s="2">
        <f t="shared" si="42"/>
        <v>1595.1999809780136</v>
      </c>
      <c r="AD612" s="2">
        <f t="shared" si="43"/>
        <v>0</v>
      </c>
    </row>
    <row r="613" spans="1:30" x14ac:dyDescent="0.25">
      <c r="A613" s="10">
        <f t="shared" si="41"/>
        <v>41392</v>
      </c>
      <c r="F613" s="3">
        <f t="shared" si="44"/>
        <v>36751.980947181291</v>
      </c>
      <c r="H613" s="2">
        <f>SUM(X$588:X$602)*0.83</f>
        <v>830</v>
      </c>
      <c r="L613" s="2">
        <f t="shared" si="42"/>
        <v>830</v>
      </c>
      <c r="AD613" s="2">
        <f t="shared" si="43"/>
        <v>0</v>
      </c>
    </row>
    <row r="614" spans="1:30" x14ac:dyDescent="0.25">
      <c r="A614" s="10">
        <f t="shared" si="41"/>
        <v>41393</v>
      </c>
      <c r="F614" s="3">
        <f t="shared" si="44"/>
        <v>37581.980947181291</v>
      </c>
      <c r="L614" s="2">
        <f t="shared" si="42"/>
        <v>0</v>
      </c>
      <c r="Y614" s="2">
        <v>540</v>
      </c>
      <c r="Z614" s="2">
        <v>20</v>
      </c>
      <c r="AD614" s="2">
        <f t="shared" si="43"/>
        <v>560</v>
      </c>
    </row>
    <row r="615" spans="1:30" x14ac:dyDescent="0.25">
      <c r="A615" s="10">
        <f t="shared" si="41"/>
        <v>41394</v>
      </c>
      <c r="F615" s="3">
        <f t="shared" si="44"/>
        <v>37021.980947181291</v>
      </c>
      <c r="K615" s="2">
        <v>780</v>
      </c>
      <c r="L615" s="2">
        <f t="shared" si="42"/>
        <v>780</v>
      </c>
      <c r="N615" s="2">
        <v>1736.5400769295163</v>
      </c>
      <c r="O615" s="11">
        <v>872.43041686578954</v>
      </c>
      <c r="P615" s="2">
        <v>0</v>
      </c>
      <c r="R615" s="2">
        <v>-2167</v>
      </c>
      <c r="S615" s="2">
        <v>2167</v>
      </c>
      <c r="Y615" s="2">
        <v>540</v>
      </c>
      <c r="Z615" s="2">
        <v>20</v>
      </c>
      <c r="AA615" s="2">
        <v>671.92768792531785</v>
      </c>
      <c r="AB615" s="2">
        <v>1250</v>
      </c>
      <c r="AD615" s="2">
        <f t="shared" si="43"/>
        <v>5090.8981817206241</v>
      </c>
    </row>
    <row r="616" spans="1:30" x14ac:dyDescent="0.25">
      <c r="A616" s="10">
        <f t="shared" si="41"/>
        <v>41395</v>
      </c>
      <c r="F616" s="3">
        <f t="shared" si="44"/>
        <v>32711.082765460669</v>
      </c>
      <c r="L616" s="2">
        <f t="shared" si="42"/>
        <v>0</v>
      </c>
      <c r="Y616" s="2">
        <v>540</v>
      </c>
      <c r="Z616" s="2">
        <v>20</v>
      </c>
      <c r="AD616" s="2">
        <f t="shared" si="43"/>
        <v>560</v>
      </c>
    </row>
    <row r="617" spans="1:30" x14ac:dyDescent="0.25">
      <c r="A617" s="10">
        <f t="shared" si="41"/>
        <v>41396</v>
      </c>
      <c r="F617" s="3">
        <f t="shared" si="44"/>
        <v>32151.082765460669</v>
      </c>
      <c r="L617" s="2">
        <f t="shared" si="42"/>
        <v>0</v>
      </c>
      <c r="Q617" s="2">
        <v>9100</v>
      </c>
      <c r="Y617" s="2">
        <v>540</v>
      </c>
      <c r="Z617" s="2">
        <v>20</v>
      </c>
      <c r="AD617" s="2">
        <f t="shared" si="43"/>
        <v>9660</v>
      </c>
    </row>
    <row r="618" spans="1:30" x14ac:dyDescent="0.25">
      <c r="A618" s="10">
        <f t="shared" si="41"/>
        <v>41397</v>
      </c>
      <c r="F618" s="3">
        <f t="shared" si="44"/>
        <v>22491.082765460669</v>
      </c>
      <c r="J618" s="2">
        <v>1200</v>
      </c>
      <c r="L618" s="2">
        <f t="shared" si="42"/>
        <v>1200</v>
      </c>
      <c r="X618" s="2">
        <v>500</v>
      </c>
      <c r="Y618" s="2">
        <v>540</v>
      </c>
      <c r="Z618" s="2">
        <v>20</v>
      </c>
      <c r="AC618" s="2">
        <v>545</v>
      </c>
      <c r="AD618" s="2">
        <f t="shared" si="43"/>
        <v>1605</v>
      </c>
    </row>
    <row r="619" spans="1:30" x14ac:dyDescent="0.25">
      <c r="A619" s="10">
        <f t="shared" si="41"/>
        <v>41398</v>
      </c>
      <c r="F619" s="3">
        <f t="shared" si="44"/>
        <v>22086.082765460669</v>
      </c>
      <c r="L619" s="2">
        <f t="shared" si="42"/>
        <v>0</v>
      </c>
      <c r="AD619" s="2">
        <f t="shared" si="43"/>
        <v>0</v>
      </c>
    </row>
    <row r="620" spans="1:30" x14ac:dyDescent="0.25">
      <c r="A620" s="10">
        <f t="shared" si="41"/>
        <v>41399</v>
      </c>
      <c r="F620" s="3">
        <f t="shared" si="44"/>
        <v>22086.082765460669</v>
      </c>
      <c r="I620" s="2">
        <v>39272</v>
      </c>
      <c r="L620" s="2">
        <f t="shared" si="42"/>
        <v>39272</v>
      </c>
      <c r="U620" s="2">
        <v>4258</v>
      </c>
      <c r="AD620" s="2">
        <f t="shared" si="43"/>
        <v>4258</v>
      </c>
    </row>
    <row r="621" spans="1:30" x14ac:dyDescent="0.25">
      <c r="A621" s="10">
        <f t="shared" si="41"/>
        <v>41400</v>
      </c>
      <c r="F621" s="3">
        <f t="shared" si="44"/>
        <v>57100.082765460669</v>
      </c>
      <c r="L621" s="2">
        <f t="shared" si="42"/>
        <v>0</v>
      </c>
      <c r="W621" s="2">
        <v>1200</v>
      </c>
      <c r="Y621" s="2">
        <v>540</v>
      </c>
      <c r="Z621" s="2">
        <v>1220</v>
      </c>
      <c r="AD621" s="2">
        <f t="shared" si="43"/>
        <v>2960</v>
      </c>
    </row>
    <row r="622" spans="1:30" x14ac:dyDescent="0.25">
      <c r="A622" s="10">
        <f t="shared" si="41"/>
        <v>41401</v>
      </c>
      <c r="F622" s="3">
        <f t="shared" si="44"/>
        <v>54140.082765460669</v>
      </c>
      <c r="L622" s="2">
        <f t="shared" si="42"/>
        <v>0</v>
      </c>
      <c r="Y622" s="2">
        <v>540</v>
      </c>
      <c r="Z622" s="2">
        <v>20</v>
      </c>
      <c r="AD622" s="2">
        <f t="shared" si="43"/>
        <v>560</v>
      </c>
    </row>
    <row r="623" spans="1:30" x14ac:dyDescent="0.25">
      <c r="A623" s="10">
        <f t="shared" si="41"/>
        <v>41402</v>
      </c>
      <c r="F623" s="3">
        <f t="shared" si="44"/>
        <v>53580.082765460669</v>
      </c>
      <c r="L623" s="2">
        <f t="shared" si="42"/>
        <v>0</v>
      </c>
      <c r="Y623" s="2">
        <v>540</v>
      </c>
      <c r="Z623" s="2">
        <v>20</v>
      </c>
      <c r="AD623" s="2">
        <f t="shared" si="43"/>
        <v>560</v>
      </c>
    </row>
    <row r="624" spans="1:30" x14ac:dyDescent="0.25">
      <c r="A624" s="10">
        <f t="shared" si="41"/>
        <v>41403</v>
      </c>
      <c r="F624" s="3">
        <f t="shared" si="44"/>
        <v>53020.082765460669</v>
      </c>
      <c r="L624" s="2">
        <f t="shared" si="42"/>
        <v>0</v>
      </c>
      <c r="Y624" s="2">
        <v>540</v>
      </c>
      <c r="Z624" s="2">
        <v>20</v>
      </c>
      <c r="AD624" s="2">
        <f t="shared" si="43"/>
        <v>560</v>
      </c>
    </row>
    <row r="625" spans="1:30" x14ac:dyDescent="0.25">
      <c r="A625" s="10">
        <f t="shared" si="41"/>
        <v>41404</v>
      </c>
      <c r="F625" s="3">
        <f t="shared" si="44"/>
        <v>52460.082765460669</v>
      </c>
      <c r="J625" s="2">
        <v>1200</v>
      </c>
      <c r="L625" s="2">
        <f t="shared" si="42"/>
        <v>1200</v>
      </c>
      <c r="X625" s="2">
        <v>500</v>
      </c>
      <c r="Y625" s="2">
        <v>540</v>
      </c>
      <c r="Z625" s="2">
        <v>20</v>
      </c>
      <c r="AC625" s="2">
        <v>545</v>
      </c>
      <c r="AD625" s="2">
        <f t="shared" si="43"/>
        <v>1605</v>
      </c>
    </row>
    <row r="626" spans="1:30" x14ac:dyDescent="0.25">
      <c r="A626" s="10">
        <f t="shared" si="41"/>
        <v>41405</v>
      </c>
      <c r="F626" s="3">
        <f t="shared" si="44"/>
        <v>52055.082765460669</v>
      </c>
      <c r="L626" s="2">
        <f t="shared" si="42"/>
        <v>0</v>
      </c>
      <c r="AD626" s="2">
        <f t="shared" si="43"/>
        <v>0</v>
      </c>
    </row>
    <row r="627" spans="1:30" x14ac:dyDescent="0.25">
      <c r="A627" s="10">
        <f t="shared" si="41"/>
        <v>41406</v>
      </c>
      <c r="F627" s="3">
        <f t="shared" si="44"/>
        <v>52055.082765460669</v>
      </c>
      <c r="H627" s="11">
        <v>2193.6497277533022</v>
      </c>
      <c r="L627" s="2">
        <f t="shared" si="42"/>
        <v>2193.6497277533022</v>
      </c>
      <c r="AD627" s="2">
        <f t="shared" si="43"/>
        <v>0</v>
      </c>
    </row>
    <row r="628" spans="1:30" x14ac:dyDescent="0.25">
      <c r="A628" s="10">
        <f t="shared" si="41"/>
        <v>41407</v>
      </c>
      <c r="F628" s="3">
        <f t="shared" si="44"/>
        <v>54248.732493213975</v>
      </c>
      <c r="H628" s="2">
        <f>+S615*0.83</f>
        <v>1798.61</v>
      </c>
      <c r="L628" s="2">
        <f t="shared" si="42"/>
        <v>1798.61</v>
      </c>
      <c r="Y628" s="2">
        <v>540</v>
      </c>
      <c r="Z628" s="2">
        <v>20</v>
      </c>
      <c r="AD628" s="2">
        <f t="shared" si="43"/>
        <v>560</v>
      </c>
    </row>
    <row r="629" spans="1:30" x14ac:dyDescent="0.25">
      <c r="A629" s="10">
        <f t="shared" si="41"/>
        <v>41408</v>
      </c>
      <c r="F629" s="3">
        <f t="shared" si="44"/>
        <v>55487.342493213975</v>
      </c>
      <c r="H629" s="2">
        <f>+AA615*0.83+AB615*0.83</f>
        <v>1595.1999809780136</v>
      </c>
      <c r="L629" s="2">
        <f t="shared" si="42"/>
        <v>1595.1999809780136</v>
      </c>
      <c r="Y629" s="2">
        <v>540</v>
      </c>
      <c r="Z629" s="2">
        <v>20</v>
      </c>
      <c r="AD629" s="2">
        <f t="shared" si="43"/>
        <v>560</v>
      </c>
    </row>
    <row r="630" spans="1:30" x14ac:dyDescent="0.25">
      <c r="A630" s="10">
        <f t="shared" si="41"/>
        <v>41409</v>
      </c>
      <c r="F630" s="3">
        <f t="shared" si="44"/>
        <v>56522.542474191985</v>
      </c>
      <c r="H630" s="2">
        <f>SUM(X$603:X$617)*0.83</f>
        <v>830</v>
      </c>
      <c r="L630" s="2">
        <f t="shared" si="42"/>
        <v>830</v>
      </c>
      <c r="Y630" s="2">
        <v>540</v>
      </c>
      <c r="Z630" s="2">
        <v>20</v>
      </c>
      <c r="AD630" s="2">
        <f t="shared" si="43"/>
        <v>560</v>
      </c>
    </row>
    <row r="631" spans="1:30" x14ac:dyDescent="0.25">
      <c r="A631" s="10">
        <f t="shared" si="41"/>
        <v>41410</v>
      </c>
      <c r="F631" s="3">
        <f t="shared" si="44"/>
        <v>56792.542474191985</v>
      </c>
      <c r="K631" s="2">
        <v>780</v>
      </c>
      <c r="L631" s="2">
        <f t="shared" si="42"/>
        <v>780</v>
      </c>
      <c r="N631" s="2">
        <v>1624.2409068626855</v>
      </c>
      <c r="O631" s="11">
        <v>872.43041686578954</v>
      </c>
      <c r="P631" s="2">
        <v>0</v>
      </c>
      <c r="R631" s="2">
        <v>-2167</v>
      </c>
      <c r="S631" s="2">
        <v>2167</v>
      </c>
      <c r="Y631" s="2">
        <v>540</v>
      </c>
      <c r="Z631" s="2">
        <v>720</v>
      </c>
      <c r="AA631" s="2">
        <v>671.92768792531785</v>
      </c>
      <c r="AB631" s="2">
        <v>1250</v>
      </c>
      <c r="AD631" s="2">
        <f t="shared" si="43"/>
        <v>5678.5990116537923</v>
      </c>
    </row>
    <row r="632" spans="1:30" x14ac:dyDescent="0.25">
      <c r="A632" s="10">
        <f t="shared" si="41"/>
        <v>41411</v>
      </c>
      <c r="F632" s="3">
        <f t="shared" si="44"/>
        <v>51893.943462538191</v>
      </c>
      <c r="J632" s="2">
        <v>1200</v>
      </c>
      <c r="L632" s="2">
        <f t="shared" si="42"/>
        <v>1200</v>
      </c>
      <c r="Q632" s="2">
        <v>9100</v>
      </c>
      <c r="X632" s="2">
        <v>500</v>
      </c>
      <c r="Y632" s="2">
        <v>540</v>
      </c>
      <c r="Z632" s="2">
        <v>20</v>
      </c>
      <c r="AC632" s="2">
        <v>545</v>
      </c>
      <c r="AD632" s="2">
        <f t="shared" si="43"/>
        <v>10705</v>
      </c>
    </row>
    <row r="633" spans="1:30" x14ac:dyDescent="0.25">
      <c r="A633" s="10">
        <f t="shared" si="41"/>
        <v>41412</v>
      </c>
      <c r="F633" s="3">
        <f t="shared" si="44"/>
        <v>42388.943462538191</v>
      </c>
      <c r="L633" s="2">
        <f t="shared" si="42"/>
        <v>0</v>
      </c>
      <c r="AD633" s="2">
        <f t="shared" si="43"/>
        <v>0</v>
      </c>
    </row>
    <row r="634" spans="1:30" x14ac:dyDescent="0.25">
      <c r="A634" s="10">
        <f t="shared" si="41"/>
        <v>41413</v>
      </c>
      <c r="F634" s="3">
        <f t="shared" si="44"/>
        <v>42388.943462538191</v>
      </c>
      <c r="L634" s="2">
        <f t="shared" si="42"/>
        <v>0</v>
      </c>
      <c r="AD634" s="2">
        <f t="shared" si="43"/>
        <v>0</v>
      </c>
    </row>
    <row r="635" spans="1:30" x14ac:dyDescent="0.25">
      <c r="A635" s="10">
        <f t="shared" si="41"/>
        <v>41414</v>
      </c>
      <c r="F635" s="3">
        <f t="shared" si="44"/>
        <v>42388.943462538191</v>
      </c>
      <c r="L635" s="2">
        <f t="shared" si="42"/>
        <v>0</v>
      </c>
      <c r="Y635" s="2">
        <v>540</v>
      </c>
      <c r="Z635" s="2">
        <v>20</v>
      </c>
      <c r="AD635" s="2">
        <f t="shared" si="43"/>
        <v>560</v>
      </c>
    </row>
    <row r="636" spans="1:30" x14ac:dyDescent="0.25">
      <c r="A636" s="10">
        <f t="shared" si="41"/>
        <v>41415</v>
      </c>
      <c r="F636" s="3">
        <f t="shared" si="44"/>
        <v>41828.943462538191</v>
      </c>
      <c r="L636" s="2">
        <f t="shared" si="42"/>
        <v>0</v>
      </c>
      <c r="Y636" s="2">
        <v>540</v>
      </c>
      <c r="Z636" s="2">
        <v>20</v>
      </c>
      <c r="AD636" s="2">
        <f t="shared" si="43"/>
        <v>560</v>
      </c>
    </row>
    <row r="637" spans="1:30" x14ac:dyDescent="0.25">
      <c r="A637" s="10">
        <f t="shared" si="41"/>
        <v>41416</v>
      </c>
      <c r="F637" s="3">
        <f t="shared" si="44"/>
        <v>41268.943462538191</v>
      </c>
      <c r="L637" s="2">
        <f t="shared" si="42"/>
        <v>0</v>
      </c>
      <c r="Y637" s="2">
        <v>540</v>
      </c>
      <c r="Z637" s="2">
        <v>20</v>
      </c>
      <c r="AD637" s="2">
        <f t="shared" si="43"/>
        <v>560</v>
      </c>
    </row>
    <row r="638" spans="1:30" x14ac:dyDescent="0.25">
      <c r="A638" s="10">
        <f t="shared" si="41"/>
        <v>41417</v>
      </c>
      <c r="F638" s="3">
        <f t="shared" si="44"/>
        <v>40708.943462538191</v>
      </c>
      <c r="L638" s="2">
        <f t="shared" si="42"/>
        <v>0</v>
      </c>
      <c r="Y638" s="2">
        <v>540</v>
      </c>
      <c r="Z638" s="2">
        <v>20</v>
      </c>
      <c r="AD638" s="2">
        <f t="shared" si="43"/>
        <v>560</v>
      </c>
    </row>
    <row r="639" spans="1:30" x14ac:dyDescent="0.25">
      <c r="A639" s="10">
        <f t="shared" si="41"/>
        <v>41418</v>
      </c>
      <c r="F639" s="3">
        <f t="shared" si="44"/>
        <v>40148.943462538191</v>
      </c>
      <c r="J639" s="2">
        <v>1200</v>
      </c>
      <c r="L639" s="2">
        <f t="shared" si="42"/>
        <v>1200</v>
      </c>
      <c r="X639" s="2">
        <v>500</v>
      </c>
      <c r="Y639" s="2">
        <v>540</v>
      </c>
      <c r="Z639" s="2">
        <v>20</v>
      </c>
      <c r="AC639" s="2">
        <v>545</v>
      </c>
      <c r="AD639" s="2">
        <f t="shared" si="43"/>
        <v>1605</v>
      </c>
    </row>
    <row r="640" spans="1:30" x14ac:dyDescent="0.25">
      <c r="A640" s="10">
        <f t="shared" si="41"/>
        <v>41419</v>
      </c>
      <c r="F640" s="3">
        <f t="shared" si="44"/>
        <v>39743.943462538191</v>
      </c>
      <c r="H640" s="11">
        <v>2168.7012510240324</v>
      </c>
      <c r="L640" s="2">
        <f t="shared" si="42"/>
        <v>2168.7012510240324</v>
      </c>
      <c r="AD640" s="2">
        <f t="shared" si="43"/>
        <v>0</v>
      </c>
    </row>
    <row r="641" spans="1:30" x14ac:dyDescent="0.25">
      <c r="A641" s="10">
        <f t="shared" si="41"/>
        <v>41420</v>
      </c>
      <c r="F641" s="3">
        <f t="shared" si="44"/>
        <v>41912.644713562222</v>
      </c>
      <c r="H641" s="2">
        <f>+S631*0.83</f>
        <v>1798.61</v>
      </c>
      <c r="L641" s="2">
        <f t="shared" si="42"/>
        <v>1798.61</v>
      </c>
      <c r="AD641" s="2">
        <f t="shared" si="43"/>
        <v>0</v>
      </c>
    </row>
    <row r="642" spans="1:30" x14ac:dyDescent="0.25">
      <c r="A642" s="10">
        <f t="shared" si="41"/>
        <v>41421</v>
      </c>
      <c r="F642" s="3">
        <f t="shared" si="44"/>
        <v>43711.254713562223</v>
      </c>
      <c r="H642" s="2">
        <f>+AA631*0.83+AB631*0.83</f>
        <v>1595.1999809780136</v>
      </c>
      <c r="L642" s="2">
        <f t="shared" si="42"/>
        <v>1595.1999809780136</v>
      </c>
      <c r="Y642" s="2">
        <v>540</v>
      </c>
      <c r="Z642" s="2">
        <v>20</v>
      </c>
      <c r="AD642" s="2">
        <f t="shared" si="43"/>
        <v>560</v>
      </c>
    </row>
    <row r="643" spans="1:30" x14ac:dyDescent="0.25">
      <c r="A643" s="10">
        <f t="shared" si="41"/>
        <v>41422</v>
      </c>
      <c r="F643" s="3">
        <f t="shared" si="44"/>
        <v>44746.45469454024</v>
      </c>
      <c r="H643" s="2">
        <f>SUM(X$618:X$632)*0.83</f>
        <v>1245</v>
      </c>
      <c r="L643" s="2">
        <f t="shared" si="42"/>
        <v>1245</v>
      </c>
      <c r="Y643" s="2">
        <v>540</v>
      </c>
      <c r="Z643" s="2">
        <v>20</v>
      </c>
      <c r="AD643" s="2">
        <f t="shared" si="43"/>
        <v>560</v>
      </c>
    </row>
    <row r="644" spans="1:30" x14ac:dyDescent="0.25">
      <c r="A644" s="10">
        <f t="shared" si="41"/>
        <v>41423</v>
      </c>
      <c r="F644" s="3">
        <f t="shared" si="44"/>
        <v>45431.45469454024</v>
      </c>
      <c r="L644" s="2">
        <f t="shared" si="42"/>
        <v>0</v>
      </c>
      <c r="Y644" s="2">
        <v>540</v>
      </c>
      <c r="Z644" s="2">
        <v>20</v>
      </c>
      <c r="AD644" s="2">
        <f t="shared" si="43"/>
        <v>560</v>
      </c>
    </row>
    <row r="645" spans="1:30" x14ac:dyDescent="0.25">
      <c r="A645" s="10">
        <f t="shared" si="41"/>
        <v>41424</v>
      </c>
      <c r="F645" s="3">
        <f t="shared" si="44"/>
        <v>44871.45469454024</v>
      </c>
      <c r="K645" s="2">
        <v>780</v>
      </c>
      <c r="L645" s="2">
        <f t="shared" si="42"/>
        <v>780</v>
      </c>
      <c r="N645" s="2">
        <v>1624.2409068626855</v>
      </c>
      <c r="O645" s="11">
        <v>872.43041686578954</v>
      </c>
      <c r="P645" s="2">
        <v>0</v>
      </c>
      <c r="R645" s="2">
        <v>-2167</v>
      </c>
      <c r="S645" s="2">
        <v>2167</v>
      </c>
      <c r="Y645" s="2">
        <v>540</v>
      </c>
      <c r="Z645" s="2">
        <v>20</v>
      </c>
      <c r="AA645" s="2">
        <v>671.92768792531785</v>
      </c>
      <c r="AB645" s="2">
        <v>1250</v>
      </c>
      <c r="AD645" s="2">
        <f t="shared" si="43"/>
        <v>4978.5990116537923</v>
      </c>
    </row>
    <row r="646" spans="1:30" x14ac:dyDescent="0.25">
      <c r="A646" s="10">
        <f t="shared" si="41"/>
        <v>41425</v>
      </c>
      <c r="F646" s="3">
        <f t="shared" si="44"/>
        <v>40672.855682886446</v>
      </c>
      <c r="J646" s="2">
        <v>1200</v>
      </c>
      <c r="L646" s="2">
        <f t="shared" si="42"/>
        <v>1200</v>
      </c>
      <c r="T646" s="2">
        <v>36616</v>
      </c>
      <c r="X646" s="2">
        <v>500</v>
      </c>
      <c r="Y646" s="2">
        <v>540</v>
      </c>
      <c r="Z646" s="2">
        <v>20</v>
      </c>
      <c r="AC646" s="2">
        <v>545</v>
      </c>
      <c r="AD646" s="2">
        <f t="shared" si="43"/>
        <v>38221</v>
      </c>
    </row>
    <row r="647" spans="1:30" x14ac:dyDescent="0.25">
      <c r="A647" s="10">
        <f t="shared" ref="A647:A678" si="45">+A646+1</f>
        <v>41426</v>
      </c>
      <c r="F647" s="3">
        <f t="shared" si="44"/>
        <v>3651.8556828864457</v>
      </c>
      <c r="L647" s="2">
        <f t="shared" ref="L647:L678" si="46">SUM(H647:K647)</f>
        <v>0</v>
      </c>
      <c r="AD647" s="2">
        <f t="shared" ref="AD647:AD678" si="47">SUM(N647:AC647)</f>
        <v>0</v>
      </c>
    </row>
    <row r="648" spans="1:30" x14ac:dyDescent="0.25">
      <c r="A648" s="10">
        <f t="shared" si="45"/>
        <v>41427</v>
      </c>
      <c r="F648" s="3">
        <f t="shared" ref="F648:F678" si="48">+F647+L647-AD647</f>
        <v>3651.8556828864457</v>
      </c>
      <c r="L648" s="2">
        <f t="shared" si="46"/>
        <v>0</v>
      </c>
      <c r="Q648" s="2">
        <v>9100</v>
      </c>
      <c r="AD648" s="2">
        <f t="shared" si="47"/>
        <v>9100</v>
      </c>
    </row>
    <row r="649" spans="1:30" x14ac:dyDescent="0.25">
      <c r="A649" s="10">
        <f t="shared" si="45"/>
        <v>41428</v>
      </c>
      <c r="F649" s="3">
        <f t="shared" si="48"/>
        <v>-5448.1443171135543</v>
      </c>
      <c r="L649" s="2">
        <f t="shared" si="46"/>
        <v>0</v>
      </c>
      <c r="Y649" s="2">
        <v>540</v>
      </c>
      <c r="Z649" s="2">
        <v>20</v>
      </c>
      <c r="AD649" s="2">
        <f t="shared" si="47"/>
        <v>560</v>
      </c>
    </row>
    <row r="650" spans="1:30" x14ac:dyDescent="0.25">
      <c r="A650" s="10">
        <f t="shared" si="45"/>
        <v>41429</v>
      </c>
      <c r="F650" s="3">
        <f t="shared" si="48"/>
        <v>-6008.1443171135543</v>
      </c>
      <c r="L650" s="2">
        <f t="shared" si="46"/>
        <v>0</v>
      </c>
      <c r="Y650" s="2">
        <v>540</v>
      </c>
      <c r="Z650" s="2">
        <v>20</v>
      </c>
      <c r="AD650" s="2">
        <f t="shared" si="47"/>
        <v>560</v>
      </c>
    </row>
    <row r="651" spans="1:30" x14ac:dyDescent="0.25">
      <c r="A651" s="10">
        <f t="shared" si="45"/>
        <v>41430</v>
      </c>
      <c r="F651" s="3">
        <f t="shared" si="48"/>
        <v>-6568.1443171135543</v>
      </c>
      <c r="I651" s="2">
        <v>38431</v>
      </c>
      <c r="L651" s="2">
        <f t="shared" si="46"/>
        <v>38431</v>
      </c>
      <c r="U651" s="2">
        <v>4258</v>
      </c>
      <c r="Y651" s="2">
        <v>540</v>
      </c>
      <c r="Z651" s="2">
        <v>20</v>
      </c>
      <c r="AD651" s="2">
        <f t="shared" si="47"/>
        <v>4818</v>
      </c>
    </row>
    <row r="652" spans="1:30" x14ac:dyDescent="0.25">
      <c r="A652" s="10">
        <f t="shared" si="45"/>
        <v>41431</v>
      </c>
      <c r="F652" s="3">
        <f t="shared" si="48"/>
        <v>27044.855682886446</v>
      </c>
      <c r="L652" s="2">
        <f t="shared" si="46"/>
        <v>0</v>
      </c>
      <c r="W652" s="2">
        <v>1200</v>
      </c>
      <c r="Y652" s="2">
        <v>540</v>
      </c>
      <c r="Z652" s="2">
        <v>1220</v>
      </c>
      <c r="AD652" s="2">
        <f t="shared" si="47"/>
        <v>2960</v>
      </c>
    </row>
    <row r="653" spans="1:30" x14ac:dyDescent="0.25">
      <c r="A653" s="10">
        <f t="shared" si="45"/>
        <v>41432</v>
      </c>
      <c r="F653" s="3">
        <f t="shared" si="48"/>
        <v>24084.855682886446</v>
      </c>
      <c r="J653" s="2">
        <v>1200</v>
      </c>
      <c r="L653" s="2">
        <f t="shared" si="46"/>
        <v>1200</v>
      </c>
      <c r="X653" s="2">
        <v>500</v>
      </c>
      <c r="Y653" s="2">
        <v>540</v>
      </c>
      <c r="Z653" s="2">
        <v>20</v>
      </c>
      <c r="AC653" s="2">
        <v>545</v>
      </c>
      <c r="AD653" s="2">
        <f t="shared" si="47"/>
        <v>1605</v>
      </c>
    </row>
    <row r="654" spans="1:30" x14ac:dyDescent="0.25">
      <c r="A654" s="10">
        <f t="shared" si="45"/>
        <v>41433</v>
      </c>
      <c r="F654" s="3">
        <f t="shared" si="48"/>
        <v>23679.855682886446</v>
      </c>
      <c r="L654" s="2">
        <f t="shared" si="46"/>
        <v>0</v>
      </c>
      <c r="AD654" s="2">
        <f t="shared" si="47"/>
        <v>0</v>
      </c>
    </row>
    <row r="655" spans="1:30" x14ac:dyDescent="0.25">
      <c r="A655" s="10">
        <f t="shared" si="45"/>
        <v>41434</v>
      </c>
      <c r="F655" s="3">
        <f t="shared" si="48"/>
        <v>23679.855682886446</v>
      </c>
      <c r="L655" s="2">
        <f t="shared" si="46"/>
        <v>0</v>
      </c>
      <c r="AD655" s="2">
        <f t="shared" si="47"/>
        <v>0</v>
      </c>
    </row>
    <row r="656" spans="1:30" x14ac:dyDescent="0.25">
      <c r="A656" s="10">
        <f t="shared" si="45"/>
        <v>41435</v>
      </c>
      <c r="F656" s="3">
        <f t="shared" si="48"/>
        <v>23679.855682886446</v>
      </c>
      <c r="L656" s="2">
        <f t="shared" si="46"/>
        <v>0</v>
      </c>
      <c r="Y656" s="2">
        <v>540</v>
      </c>
      <c r="Z656" s="2">
        <v>20</v>
      </c>
      <c r="AD656" s="2">
        <f t="shared" si="47"/>
        <v>560</v>
      </c>
    </row>
    <row r="657" spans="1:30" x14ac:dyDescent="0.25">
      <c r="A657" s="10">
        <f t="shared" si="45"/>
        <v>41436</v>
      </c>
      <c r="F657" s="3">
        <f t="shared" si="48"/>
        <v>23119.855682886446</v>
      </c>
      <c r="L657" s="2">
        <f t="shared" si="46"/>
        <v>0</v>
      </c>
      <c r="Y657" s="2">
        <v>540</v>
      </c>
      <c r="Z657" s="2">
        <v>20</v>
      </c>
      <c r="AD657" s="2">
        <f t="shared" si="47"/>
        <v>560</v>
      </c>
    </row>
    <row r="658" spans="1:30" x14ac:dyDescent="0.25">
      <c r="A658" s="10">
        <f t="shared" si="45"/>
        <v>41437</v>
      </c>
      <c r="F658" s="3">
        <f t="shared" si="48"/>
        <v>22559.855682886446</v>
      </c>
      <c r="H658" s="11">
        <v>2168.7012510240324</v>
      </c>
      <c r="L658" s="2">
        <f t="shared" si="46"/>
        <v>2168.7012510240324</v>
      </c>
      <c r="Y658" s="2">
        <v>540</v>
      </c>
      <c r="Z658" s="2">
        <v>20</v>
      </c>
      <c r="AD658" s="2">
        <f t="shared" si="47"/>
        <v>560</v>
      </c>
    </row>
    <row r="659" spans="1:30" x14ac:dyDescent="0.25">
      <c r="A659" s="10">
        <f t="shared" si="45"/>
        <v>41438</v>
      </c>
      <c r="F659" s="3">
        <f t="shared" si="48"/>
        <v>24168.556933910477</v>
      </c>
      <c r="H659" s="2">
        <f>+S645*0.83</f>
        <v>1798.61</v>
      </c>
      <c r="L659" s="2">
        <f t="shared" si="46"/>
        <v>1798.61</v>
      </c>
      <c r="Y659" s="2">
        <v>540</v>
      </c>
      <c r="Z659" s="2">
        <v>20</v>
      </c>
      <c r="AD659" s="2">
        <f t="shared" si="47"/>
        <v>560</v>
      </c>
    </row>
    <row r="660" spans="1:30" x14ac:dyDescent="0.25">
      <c r="A660" s="10">
        <f t="shared" si="45"/>
        <v>41439</v>
      </c>
      <c r="F660" s="3">
        <f t="shared" si="48"/>
        <v>25407.166933910477</v>
      </c>
      <c r="H660" s="2">
        <f>+AA645*0.83+AB645*0.83</f>
        <v>1595.1999809780136</v>
      </c>
      <c r="J660" s="2">
        <v>1200</v>
      </c>
      <c r="L660" s="2">
        <f t="shared" si="46"/>
        <v>2795.1999809780136</v>
      </c>
      <c r="X660" s="2">
        <v>500</v>
      </c>
      <c r="Y660" s="2">
        <v>540</v>
      </c>
      <c r="Z660" s="2">
        <v>20</v>
      </c>
      <c r="AC660" s="2">
        <v>545</v>
      </c>
      <c r="AD660" s="2">
        <f t="shared" si="47"/>
        <v>1605</v>
      </c>
    </row>
    <row r="661" spans="1:30" x14ac:dyDescent="0.25">
      <c r="A661" s="10">
        <f t="shared" si="45"/>
        <v>41440</v>
      </c>
      <c r="F661" s="3">
        <f t="shared" si="48"/>
        <v>26597.366914888491</v>
      </c>
      <c r="H661" s="2">
        <f>+T646*0.762</f>
        <v>27901.392</v>
      </c>
      <c r="L661" s="2">
        <f t="shared" si="46"/>
        <v>27901.392</v>
      </c>
      <c r="AD661" s="2">
        <f t="shared" si="47"/>
        <v>0</v>
      </c>
    </row>
    <row r="662" spans="1:30" x14ac:dyDescent="0.25">
      <c r="A662" s="10">
        <f t="shared" si="45"/>
        <v>41441</v>
      </c>
      <c r="F662" s="3">
        <f t="shared" si="48"/>
        <v>54498.758914888487</v>
      </c>
      <c r="H662" s="2">
        <f>SUM(X$633:X$647)*0.83</f>
        <v>830</v>
      </c>
      <c r="K662" s="2">
        <v>780</v>
      </c>
      <c r="L662" s="2">
        <f t="shared" si="46"/>
        <v>1610</v>
      </c>
      <c r="N662" s="2">
        <v>2116.003693125323</v>
      </c>
      <c r="O662" s="11">
        <v>872.43041686578954</v>
      </c>
      <c r="P662" s="2">
        <v>0</v>
      </c>
      <c r="R662" s="2">
        <v>-2167</v>
      </c>
      <c r="S662" s="2">
        <v>2167</v>
      </c>
      <c r="AA662" s="2">
        <v>528.94701641016638</v>
      </c>
      <c r="AB662" s="2">
        <v>1250</v>
      </c>
      <c r="AD662" s="2">
        <f t="shared" si="47"/>
        <v>4767.3811264012784</v>
      </c>
    </row>
    <row r="663" spans="1:30" x14ac:dyDescent="0.25">
      <c r="A663" s="10">
        <f t="shared" si="45"/>
        <v>41442</v>
      </c>
      <c r="F663" s="3">
        <f t="shared" si="48"/>
        <v>51341.377788487211</v>
      </c>
      <c r="L663" s="2">
        <f t="shared" si="46"/>
        <v>0</v>
      </c>
      <c r="Q663" s="2">
        <v>9100</v>
      </c>
      <c r="Y663" s="2">
        <v>540</v>
      </c>
      <c r="Z663" s="2">
        <v>720</v>
      </c>
      <c r="AD663" s="2">
        <f t="shared" si="47"/>
        <v>10360</v>
      </c>
    </row>
    <row r="664" spans="1:30" x14ac:dyDescent="0.25">
      <c r="A664" s="10">
        <f t="shared" si="45"/>
        <v>41443</v>
      </c>
      <c r="F664" s="3">
        <f t="shared" si="48"/>
        <v>40981.377788487211</v>
      </c>
      <c r="L664" s="2">
        <f t="shared" si="46"/>
        <v>0</v>
      </c>
      <c r="Y664" s="2">
        <v>540</v>
      </c>
      <c r="Z664" s="2">
        <v>20</v>
      </c>
      <c r="AD664" s="2">
        <f t="shared" si="47"/>
        <v>560</v>
      </c>
    </row>
    <row r="665" spans="1:30" x14ac:dyDescent="0.25">
      <c r="A665" s="10">
        <f t="shared" si="45"/>
        <v>41444</v>
      </c>
      <c r="F665" s="3">
        <f t="shared" si="48"/>
        <v>40421.377788487211</v>
      </c>
      <c r="L665" s="2">
        <f t="shared" si="46"/>
        <v>0</v>
      </c>
      <c r="Y665" s="2">
        <v>540</v>
      </c>
      <c r="Z665" s="2">
        <v>20</v>
      </c>
      <c r="AD665" s="2">
        <f t="shared" si="47"/>
        <v>560</v>
      </c>
    </row>
    <row r="666" spans="1:30" x14ac:dyDescent="0.25">
      <c r="A666" s="10">
        <f t="shared" si="45"/>
        <v>41445</v>
      </c>
      <c r="F666" s="3">
        <f t="shared" si="48"/>
        <v>39861.377788487211</v>
      </c>
      <c r="L666" s="2">
        <f t="shared" si="46"/>
        <v>0</v>
      </c>
      <c r="Y666" s="2">
        <v>540</v>
      </c>
      <c r="Z666" s="2">
        <v>20</v>
      </c>
      <c r="AD666" s="2">
        <f t="shared" si="47"/>
        <v>560</v>
      </c>
    </row>
    <row r="667" spans="1:30" x14ac:dyDescent="0.25">
      <c r="A667" s="10">
        <f t="shared" si="45"/>
        <v>41446</v>
      </c>
      <c r="F667" s="3">
        <f t="shared" si="48"/>
        <v>39301.377788487211</v>
      </c>
      <c r="J667" s="2">
        <v>1200</v>
      </c>
      <c r="L667" s="2">
        <f t="shared" si="46"/>
        <v>1200</v>
      </c>
      <c r="X667" s="2">
        <v>500</v>
      </c>
      <c r="Y667" s="2">
        <v>540</v>
      </c>
      <c r="Z667" s="2">
        <v>20</v>
      </c>
      <c r="AC667" s="2">
        <v>545</v>
      </c>
      <c r="AD667" s="2">
        <f t="shared" si="47"/>
        <v>1605</v>
      </c>
    </row>
    <row r="668" spans="1:30" x14ac:dyDescent="0.25">
      <c r="A668" s="10">
        <f t="shared" si="45"/>
        <v>41447</v>
      </c>
      <c r="F668" s="3">
        <f t="shared" si="48"/>
        <v>38896.377788487211</v>
      </c>
      <c r="L668" s="2">
        <f t="shared" si="46"/>
        <v>0</v>
      </c>
      <c r="AD668" s="2">
        <f t="shared" si="47"/>
        <v>0</v>
      </c>
    </row>
    <row r="669" spans="1:30" x14ac:dyDescent="0.25">
      <c r="A669" s="10">
        <f t="shared" si="45"/>
        <v>41448</v>
      </c>
      <c r="F669" s="3">
        <f t="shared" si="48"/>
        <v>38896.377788487211</v>
      </c>
      <c r="L669" s="2">
        <f t="shared" si="46"/>
        <v>0</v>
      </c>
      <c r="AD669" s="2">
        <f t="shared" si="47"/>
        <v>0</v>
      </c>
    </row>
    <row r="670" spans="1:30" x14ac:dyDescent="0.25">
      <c r="A670" s="10">
        <f t="shared" si="45"/>
        <v>41449</v>
      </c>
      <c r="F670" s="3">
        <f t="shared" si="48"/>
        <v>38896.377788487211</v>
      </c>
      <c r="L670" s="2">
        <f t="shared" si="46"/>
        <v>0</v>
      </c>
      <c r="Y670" s="2">
        <v>540</v>
      </c>
      <c r="Z670" s="2">
        <v>20</v>
      </c>
      <c r="AD670" s="2">
        <f t="shared" si="47"/>
        <v>560</v>
      </c>
    </row>
    <row r="671" spans="1:30" x14ac:dyDescent="0.25">
      <c r="A671" s="10">
        <f t="shared" si="45"/>
        <v>41450</v>
      </c>
      <c r="F671" s="3">
        <f t="shared" si="48"/>
        <v>38336.377788487211</v>
      </c>
      <c r="H671" s="11">
        <v>2580.5669870744473</v>
      </c>
      <c r="L671" s="2">
        <f t="shared" si="46"/>
        <v>2580.5669870744473</v>
      </c>
      <c r="Y671" s="2">
        <v>540</v>
      </c>
      <c r="Z671" s="2">
        <v>20</v>
      </c>
      <c r="AD671" s="2">
        <f t="shared" si="47"/>
        <v>560</v>
      </c>
    </row>
    <row r="672" spans="1:30" x14ac:dyDescent="0.25">
      <c r="A672" s="10">
        <f t="shared" si="45"/>
        <v>41451</v>
      </c>
      <c r="F672" s="3">
        <f t="shared" si="48"/>
        <v>40356.944775561657</v>
      </c>
      <c r="H672" s="2">
        <f>+S662*0.83</f>
        <v>1798.61</v>
      </c>
      <c r="L672" s="2">
        <f t="shared" si="46"/>
        <v>1798.61</v>
      </c>
      <c r="Y672" s="2">
        <v>540</v>
      </c>
      <c r="Z672" s="2">
        <v>20</v>
      </c>
      <c r="AD672" s="2">
        <f t="shared" si="47"/>
        <v>560</v>
      </c>
    </row>
    <row r="673" spans="1:30" x14ac:dyDescent="0.25">
      <c r="A673" s="10">
        <f t="shared" si="45"/>
        <v>41452</v>
      </c>
      <c r="F673" s="3">
        <f t="shared" si="48"/>
        <v>41595.554775561657</v>
      </c>
      <c r="H673" s="2">
        <f>+AA662*0.83+AB662*0.83</f>
        <v>1476.5260236204381</v>
      </c>
      <c r="L673" s="2">
        <f t="shared" si="46"/>
        <v>1476.5260236204381</v>
      </c>
      <c r="Y673" s="2">
        <v>540</v>
      </c>
      <c r="Z673" s="2">
        <v>20</v>
      </c>
      <c r="AD673" s="2">
        <f t="shared" si="47"/>
        <v>560</v>
      </c>
    </row>
    <row r="674" spans="1:30" x14ac:dyDescent="0.25">
      <c r="A674" s="10">
        <f t="shared" si="45"/>
        <v>41453</v>
      </c>
      <c r="F674" s="3">
        <f t="shared" si="48"/>
        <v>42512.080799182098</v>
      </c>
      <c r="H674" s="2">
        <f>SUM(X$648:X$674)*0.83</f>
        <v>1660</v>
      </c>
      <c r="J674" s="2">
        <v>1200</v>
      </c>
      <c r="L674" s="2">
        <f t="shared" si="46"/>
        <v>2860</v>
      </c>
      <c r="X674" s="2">
        <v>500</v>
      </c>
      <c r="Y674" s="2">
        <v>540</v>
      </c>
      <c r="Z674" s="2">
        <v>20</v>
      </c>
      <c r="AC674" s="2">
        <v>545</v>
      </c>
      <c r="AD674" s="2">
        <f t="shared" si="47"/>
        <v>1605</v>
      </c>
    </row>
    <row r="675" spans="1:30" x14ac:dyDescent="0.25">
      <c r="A675" s="10">
        <f t="shared" si="45"/>
        <v>41454</v>
      </c>
      <c r="F675" s="3">
        <f t="shared" si="48"/>
        <v>43767.080799182098</v>
      </c>
      <c r="L675" s="2">
        <f t="shared" si="46"/>
        <v>0</v>
      </c>
      <c r="AD675" s="2">
        <f t="shared" si="47"/>
        <v>0</v>
      </c>
    </row>
    <row r="676" spans="1:30" x14ac:dyDescent="0.25">
      <c r="A676" s="10">
        <f t="shared" si="45"/>
        <v>41455</v>
      </c>
      <c r="F676" s="3">
        <f t="shared" si="48"/>
        <v>43767.080799182098</v>
      </c>
      <c r="K676" s="2">
        <v>780</v>
      </c>
      <c r="L676" s="2">
        <f t="shared" si="46"/>
        <v>780</v>
      </c>
      <c r="N676" s="2">
        <v>2116.003693125323</v>
      </c>
      <c r="O676" s="11">
        <v>872.43041686578954</v>
      </c>
      <c r="P676" s="2">
        <v>0</v>
      </c>
      <c r="R676" s="2">
        <v>-2167</v>
      </c>
      <c r="S676" s="2">
        <v>2167</v>
      </c>
      <c r="T676" s="2">
        <v>3503</v>
      </c>
      <c r="V676" s="2">
        <v>9500</v>
      </c>
      <c r="AA676" s="2">
        <v>528.94701641016638</v>
      </c>
      <c r="AB676" s="2">
        <v>1250</v>
      </c>
      <c r="AD676" s="2">
        <f t="shared" si="47"/>
        <v>17770.38112640128</v>
      </c>
    </row>
    <row r="677" spans="1:30" x14ac:dyDescent="0.25">
      <c r="A677" s="10">
        <f t="shared" si="45"/>
        <v>41456</v>
      </c>
      <c r="F677" s="3">
        <f t="shared" si="48"/>
        <v>26776.699672780818</v>
      </c>
      <c r="L677" s="2">
        <f t="shared" si="46"/>
        <v>0</v>
      </c>
      <c r="Y677" s="2">
        <v>540</v>
      </c>
      <c r="Z677" s="2">
        <v>20</v>
      </c>
      <c r="AD677" s="2">
        <f t="shared" si="47"/>
        <v>560</v>
      </c>
    </row>
    <row r="678" spans="1:30" x14ac:dyDescent="0.25">
      <c r="A678" s="10">
        <f t="shared" si="45"/>
        <v>41457</v>
      </c>
      <c r="F678" s="3">
        <f t="shared" si="48"/>
        <v>26216.699672780818</v>
      </c>
      <c r="L678" s="2">
        <f t="shared" si="46"/>
        <v>0</v>
      </c>
      <c r="Q678" s="2">
        <v>9100</v>
      </c>
      <c r="Y678" s="2">
        <v>540</v>
      </c>
      <c r="Z678" s="2">
        <v>20</v>
      </c>
      <c r="AD678" s="2">
        <f t="shared" si="47"/>
        <v>9660</v>
      </c>
    </row>
    <row r="679" spans="1:30" x14ac:dyDescent="0.25">
      <c r="A679" s="10"/>
    </row>
    <row r="680" spans="1:30" x14ac:dyDescent="0.25">
      <c r="A680" s="10"/>
    </row>
    <row r="681" spans="1:30" x14ac:dyDescent="0.25">
      <c r="A681" s="10"/>
    </row>
    <row r="682" spans="1:30" x14ac:dyDescent="0.25">
      <c r="A682" s="10"/>
    </row>
    <row r="683" spans="1:30" x14ac:dyDescent="0.25">
      <c r="A683" s="10"/>
    </row>
    <row r="684" spans="1:30" x14ac:dyDescent="0.25">
      <c r="A684" s="10"/>
    </row>
    <row r="685" spans="1:30" x14ac:dyDescent="0.25">
      <c r="A685" s="10"/>
    </row>
    <row r="686" spans="1:30" x14ac:dyDescent="0.25">
      <c r="A686" s="10"/>
    </row>
    <row r="687" spans="1:30" x14ac:dyDescent="0.25">
      <c r="A687" s="10"/>
    </row>
    <row r="688" spans="1:30" x14ac:dyDescent="0.25">
      <c r="A688" s="10"/>
    </row>
    <row r="689" spans="1:1" x14ac:dyDescent="0.25">
      <c r="A689" s="10"/>
    </row>
    <row r="690" spans="1:1" x14ac:dyDescent="0.25">
      <c r="A690" s="10"/>
    </row>
    <row r="691" spans="1:1" x14ac:dyDescent="0.25">
      <c r="A691" s="10"/>
    </row>
    <row r="692" spans="1:1" x14ac:dyDescent="0.25">
      <c r="A692" s="10"/>
    </row>
    <row r="693" spans="1:1" x14ac:dyDescent="0.25">
      <c r="A693" s="10"/>
    </row>
    <row r="694" spans="1:1" x14ac:dyDescent="0.25">
      <c r="A694" s="10"/>
    </row>
    <row r="695" spans="1:1" x14ac:dyDescent="0.25">
      <c r="A695" s="10"/>
    </row>
    <row r="696" spans="1:1" x14ac:dyDescent="0.25">
      <c r="A696" s="10"/>
    </row>
    <row r="697" spans="1:1" x14ac:dyDescent="0.25">
      <c r="A697" s="10"/>
    </row>
    <row r="698" spans="1:1" x14ac:dyDescent="0.25">
      <c r="A698" s="10"/>
    </row>
    <row r="699" spans="1:1" x14ac:dyDescent="0.25">
      <c r="A699" s="10"/>
    </row>
    <row r="700" spans="1:1" x14ac:dyDescent="0.25">
      <c r="A700" s="10"/>
    </row>
    <row r="701" spans="1:1" x14ac:dyDescent="0.25">
      <c r="A701" s="10"/>
    </row>
    <row r="702" spans="1:1" x14ac:dyDescent="0.25">
      <c r="A702" s="10"/>
    </row>
    <row r="703" spans="1:1" x14ac:dyDescent="0.25">
      <c r="A703" s="10"/>
    </row>
    <row r="704" spans="1:1" x14ac:dyDescent="0.25">
      <c r="A704" s="10"/>
    </row>
    <row r="705" spans="1:1" x14ac:dyDescent="0.25">
      <c r="A705" s="10"/>
    </row>
    <row r="706" spans="1:1" x14ac:dyDescent="0.25">
      <c r="A706" s="10"/>
    </row>
    <row r="707" spans="1:1" x14ac:dyDescent="0.25">
      <c r="A707" s="10"/>
    </row>
    <row r="708" spans="1:1" x14ac:dyDescent="0.25">
      <c r="A708" s="10"/>
    </row>
    <row r="709" spans="1:1" x14ac:dyDescent="0.25">
      <c r="A709" s="10"/>
    </row>
    <row r="710" spans="1:1" x14ac:dyDescent="0.25">
      <c r="A710" s="10"/>
    </row>
    <row r="711" spans="1:1" x14ac:dyDescent="0.25">
      <c r="A711" s="10"/>
    </row>
    <row r="712" spans="1:1" x14ac:dyDescent="0.25">
      <c r="A712" s="10"/>
    </row>
    <row r="713" spans="1:1" x14ac:dyDescent="0.25">
      <c r="A713" s="10"/>
    </row>
    <row r="714" spans="1:1" x14ac:dyDescent="0.25">
      <c r="A714" s="10"/>
    </row>
    <row r="715" spans="1:1" x14ac:dyDescent="0.25">
      <c r="A715" s="10"/>
    </row>
    <row r="716" spans="1:1" x14ac:dyDescent="0.25">
      <c r="A716" s="10"/>
    </row>
    <row r="717" spans="1:1" x14ac:dyDescent="0.25">
      <c r="A717" s="10"/>
    </row>
    <row r="718" spans="1:1" x14ac:dyDescent="0.25">
      <c r="A718" s="10"/>
    </row>
    <row r="719" spans="1:1" x14ac:dyDescent="0.25">
      <c r="A719" s="10"/>
    </row>
    <row r="720" spans="1:1" x14ac:dyDescent="0.25">
      <c r="A720" s="10"/>
    </row>
    <row r="721" spans="1:1" x14ac:dyDescent="0.25">
      <c r="A721" s="10"/>
    </row>
    <row r="722" spans="1:1" x14ac:dyDescent="0.25">
      <c r="A722" s="10"/>
    </row>
    <row r="723" spans="1:1" x14ac:dyDescent="0.25">
      <c r="A723" s="10"/>
    </row>
    <row r="724" spans="1:1" x14ac:dyDescent="0.25">
      <c r="A724" s="10"/>
    </row>
    <row r="725" spans="1:1" x14ac:dyDescent="0.25">
      <c r="A725" s="10"/>
    </row>
    <row r="726" spans="1:1" x14ac:dyDescent="0.25">
      <c r="A726" s="10"/>
    </row>
    <row r="727" spans="1:1" x14ac:dyDescent="0.25">
      <c r="A727" s="10"/>
    </row>
    <row r="728" spans="1:1" x14ac:dyDescent="0.25">
      <c r="A728" s="10"/>
    </row>
    <row r="729" spans="1:1" x14ac:dyDescent="0.25">
      <c r="A729" s="10"/>
    </row>
    <row r="730" spans="1:1" x14ac:dyDescent="0.25">
      <c r="A730" s="10"/>
    </row>
    <row r="731" spans="1:1" x14ac:dyDescent="0.25">
      <c r="A731" s="10"/>
    </row>
    <row r="732" spans="1:1" x14ac:dyDescent="0.25">
      <c r="A732" s="10"/>
    </row>
    <row r="733" spans="1:1" x14ac:dyDescent="0.25">
      <c r="A733" s="10"/>
    </row>
    <row r="734" spans="1:1" x14ac:dyDescent="0.25">
      <c r="A734" s="10"/>
    </row>
    <row r="735" spans="1:1" x14ac:dyDescent="0.25">
      <c r="A735" s="10"/>
    </row>
    <row r="736" spans="1:1" x14ac:dyDescent="0.25">
      <c r="A736" s="10"/>
    </row>
    <row r="737" spans="1:1" x14ac:dyDescent="0.25">
      <c r="A737" s="10"/>
    </row>
    <row r="738" spans="1:1" x14ac:dyDescent="0.25">
      <c r="A738" s="10"/>
    </row>
    <row r="739" spans="1:1" x14ac:dyDescent="0.25">
      <c r="A739" s="10"/>
    </row>
    <row r="740" spans="1:1" x14ac:dyDescent="0.25">
      <c r="A740" s="10"/>
    </row>
    <row r="741" spans="1:1" x14ac:dyDescent="0.25">
      <c r="A741" s="10"/>
    </row>
    <row r="742" spans="1:1" x14ac:dyDescent="0.25">
      <c r="A742" s="10"/>
    </row>
    <row r="743" spans="1:1" x14ac:dyDescent="0.25">
      <c r="A743" s="10"/>
    </row>
    <row r="744" spans="1:1" x14ac:dyDescent="0.25">
      <c r="A744" s="10"/>
    </row>
    <row r="745" spans="1:1" x14ac:dyDescent="0.25">
      <c r="A745" s="10"/>
    </row>
    <row r="746" spans="1:1" x14ac:dyDescent="0.25">
      <c r="A746" s="10"/>
    </row>
    <row r="747" spans="1:1" x14ac:dyDescent="0.25">
      <c r="A747" s="10"/>
    </row>
    <row r="748" spans="1:1" x14ac:dyDescent="0.25">
      <c r="A748" s="10"/>
    </row>
    <row r="749" spans="1:1" x14ac:dyDescent="0.25">
      <c r="A749" s="10"/>
    </row>
    <row r="750" spans="1:1" x14ac:dyDescent="0.25">
      <c r="A750" s="10"/>
    </row>
    <row r="751" spans="1:1" x14ac:dyDescent="0.25">
      <c r="A751" s="10"/>
    </row>
    <row r="752" spans="1:1" x14ac:dyDescent="0.25">
      <c r="A752" s="10"/>
    </row>
    <row r="753" spans="1:1" x14ac:dyDescent="0.25">
      <c r="A753" s="10"/>
    </row>
    <row r="754" spans="1:1" x14ac:dyDescent="0.25">
      <c r="A754" s="10"/>
    </row>
    <row r="755" spans="1:1" x14ac:dyDescent="0.25">
      <c r="A755" s="10"/>
    </row>
    <row r="756" spans="1:1" x14ac:dyDescent="0.25">
      <c r="A756" s="10"/>
    </row>
    <row r="757" spans="1:1" x14ac:dyDescent="0.25">
      <c r="A757" s="10"/>
    </row>
    <row r="758" spans="1:1" x14ac:dyDescent="0.25">
      <c r="A758" s="10"/>
    </row>
    <row r="759" spans="1:1" x14ac:dyDescent="0.25">
      <c r="A759" s="10"/>
    </row>
    <row r="760" spans="1:1" x14ac:dyDescent="0.25">
      <c r="A760" s="10"/>
    </row>
    <row r="761" spans="1:1" x14ac:dyDescent="0.25">
      <c r="A761" s="10"/>
    </row>
    <row r="762" spans="1:1" x14ac:dyDescent="0.25">
      <c r="A762" s="10"/>
    </row>
    <row r="763" spans="1:1" x14ac:dyDescent="0.25">
      <c r="A763" s="10"/>
    </row>
    <row r="764" spans="1:1" x14ac:dyDescent="0.25">
      <c r="A764" s="10"/>
    </row>
    <row r="765" spans="1:1" x14ac:dyDescent="0.25">
      <c r="A765" s="10"/>
    </row>
    <row r="766" spans="1:1" x14ac:dyDescent="0.25">
      <c r="A766" s="10"/>
    </row>
    <row r="767" spans="1:1" x14ac:dyDescent="0.25">
      <c r="A767" s="10"/>
    </row>
    <row r="768" spans="1:1" x14ac:dyDescent="0.25">
      <c r="A768" s="10"/>
    </row>
    <row r="769" spans="1:1" x14ac:dyDescent="0.25">
      <c r="A769" s="10"/>
    </row>
    <row r="770" spans="1:1" x14ac:dyDescent="0.25">
      <c r="A770" s="10"/>
    </row>
    <row r="771" spans="1:1" x14ac:dyDescent="0.25">
      <c r="A771" s="10"/>
    </row>
    <row r="772" spans="1:1" x14ac:dyDescent="0.25">
      <c r="A772" s="10"/>
    </row>
  </sheetData>
  <sheetProtection password="CB6B" sheet="1" objects="1" scenarios="1"/>
  <pageMargins left="0.25" right="0.25" top="0.5" bottom="0.5" header="0.5" footer="0.25"/>
  <pageSetup scale="57" fitToHeight="0" orientation="landscape" r:id="rId1"/>
  <headerFooter alignWithMargins="0">
    <oddFooter>&amp;LFile : &amp;F - Tab : &amp;A - Printed : &amp;D  &amp;T -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Cash Projection</vt:lpstr>
      <vt:lpstr>'Daily Cash Projection'!Print_Titles</vt:lpstr>
    </vt:vector>
  </TitlesOfParts>
  <Company>SCDOT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BakerJK</dc:creator>
  <cp:lastModifiedBy>Will</cp:lastModifiedBy>
  <dcterms:created xsi:type="dcterms:W3CDTF">2011-09-22T15:06:26Z</dcterms:created>
  <dcterms:modified xsi:type="dcterms:W3CDTF">2011-10-13T02:17:13Z</dcterms:modified>
</cp:coreProperties>
</file>